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L:\Supervisor of Insurance\FA Restricted\Insurance\Financial Analyst\Assistant Financial Analyst\Special Stats Compilation\Audited Balance Sheet and Revenue Account 2015-2021\2018\"/>
    </mc:Choice>
  </mc:AlternateContent>
  <xr:revisionPtr revIDLastSave="0" documentId="13_ncr:1_{1B216E37-93BD-4113-98CB-64542FA545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Sheet- Industry" sheetId="1" r:id="rId1"/>
    <sheet name="Balance Sheet- Life" sheetId="3" r:id="rId2"/>
    <sheet name="Balance Sheet- General" sheetId="4" r:id="rId3"/>
    <sheet name="Revenue Account" sheetId="2" r:id="rId4"/>
    <sheet name="Rev Account- Life" sheetId="5" r:id="rId5"/>
    <sheet name="Rev Account- General" sheetId="6" r:id="rId6"/>
    <sheet name="Rev Acc Tota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4" i="7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5" i="5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5" i="6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5" i="2"/>
  <c r="S6" i="2"/>
  <c r="S7" i="2"/>
  <c r="S8" i="2"/>
  <c r="Z8" i="2" s="1"/>
  <c r="S9" i="2"/>
  <c r="S10" i="2"/>
  <c r="S11" i="2"/>
  <c r="S12" i="2"/>
  <c r="S13" i="2"/>
  <c r="S14" i="2"/>
  <c r="Z14" i="2" s="1"/>
  <c r="S15" i="2"/>
  <c r="S16" i="2"/>
  <c r="S17" i="2"/>
  <c r="S18" i="2"/>
  <c r="S19" i="2"/>
  <c r="S20" i="2"/>
  <c r="S21" i="2"/>
  <c r="S22" i="2"/>
  <c r="S23" i="2"/>
  <c r="Z23" i="2" s="1"/>
  <c r="S24" i="2"/>
  <c r="S25" i="2"/>
  <c r="S26" i="2"/>
  <c r="S27" i="2"/>
  <c r="S28" i="2"/>
  <c r="S29" i="2"/>
  <c r="Z29" i="2" s="1"/>
  <c r="S30" i="2"/>
  <c r="S31" i="2"/>
  <c r="S32" i="2"/>
  <c r="S33" i="2"/>
  <c r="Z33" i="2" s="1"/>
  <c r="S5" i="2"/>
  <c r="Z28" i="2" l="1"/>
  <c r="Z22" i="2"/>
  <c r="Z32" i="2"/>
  <c r="Z27" i="2"/>
  <c r="Z21" i="2"/>
  <c r="Z17" i="2"/>
  <c r="Z11" i="2"/>
  <c r="Z31" i="2"/>
  <c r="Z16" i="2"/>
  <c r="Z10" i="2"/>
  <c r="Z15" i="2"/>
  <c r="Z9" i="2"/>
  <c r="Z26" i="2"/>
  <c r="Z20" i="2"/>
  <c r="Z13" i="2"/>
  <c r="Z7" i="2"/>
  <c r="Z30" i="2"/>
  <c r="Z25" i="2"/>
  <c r="Z18" i="2"/>
  <c r="Z12" i="2"/>
  <c r="Z6" i="2"/>
  <c r="Z5" i="2"/>
  <c r="Z19" i="2"/>
  <c r="Z24" i="2"/>
  <c r="E4" i="7" l="1"/>
  <c r="E20" i="7" l="1"/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1" i="7"/>
  <c r="E22" i="7"/>
  <c r="E23" i="7"/>
  <c r="E24" i="7"/>
  <c r="E25" i="7"/>
  <c r="E26" i="7"/>
  <c r="E27" i="7"/>
  <c r="E28" i="7"/>
  <c r="E29" i="7"/>
  <c r="E30" i="7"/>
  <c r="E31" i="7"/>
  <c r="E32" i="7"/>
</calcChain>
</file>

<file path=xl/sharedStrings.xml><?xml version="1.0" encoding="utf-8"?>
<sst xmlns="http://schemas.openxmlformats.org/spreadsheetml/2006/main" count="347" uniqueCount="128">
  <si>
    <t xml:space="preserve">Description </t>
  </si>
  <si>
    <t>ASSETS</t>
  </si>
  <si>
    <t>LIABILITIES</t>
  </si>
  <si>
    <t>30.Total Insurance Liabilities (Sum of Rows 24 to 29)</t>
  </si>
  <si>
    <t>Insurance Industry</t>
  </si>
  <si>
    <t>Cash on Hand, Fixed Deposits and Savings</t>
  </si>
  <si>
    <t>Certificates of Deposits and Term Deposits</t>
  </si>
  <si>
    <t>Government Securities</t>
  </si>
  <si>
    <t>Company Bonds, Debentures and Other Company Securities</t>
  </si>
  <si>
    <t>Investments in Real Estate</t>
  </si>
  <si>
    <t>Secured Loans (Including Mortgages)</t>
  </si>
  <si>
    <t>Shares (Preferred or Ordinary Shares)</t>
  </si>
  <si>
    <t>Unit trusts and mutual funds</t>
  </si>
  <si>
    <t>Equities (stock)</t>
  </si>
  <si>
    <t xml:space="preserve">Investments in Related Parties </t>
  </si>
  <si>
    <t>Policy Loans</t>
  </si>
  <si>
    <t xml:space="preserve">Other Investments </t>
  </si>
  <si>
    <t xml:space="preserve">Total Cash, Loans &amp; Investments </t>
  </si>
  <si>
    <t>Re-insurers’ share of insurance provisions</t>
  </si>
  <si>
    <t>Accounts Receivable</t>
  </si>
  <si>
    <t>Premiums Due</t>
  </si>
  <si>
    <t>Amounts Due from Affiliates, Agents and Staff (Loans)</t>
  </si>
  <si>
    <t>Prepayments and Deposits</t>
  </si>
  <si>
    <t>Intangible Assets</t>
  </si>
  <si>
    <t xml:space="preserve">Fixed assets </t>
  </si>
  <si>
    <t xml:space="preserve">Accrued and deferred assets </t>
  </si>
  <si>
    <t>Other assets (Specify) (I.e. Other Accounts Receivables etc)</t>
  </si>
  <si>
    <t xml:space="preserve">Total Assets </t>
  </si>
  <si>
    <t>Unearned Premium Provision (Ref: C10a)</t>
  </si>
  <si>
    <t>Unexpired Risk Provision (Ref: C10b)</t>
  </si>
  <si>
    <t>Claims Provision (Claims outstanding reserves + Claims IBNR)</t>
  </si>
  <si>
    <t xml:space="preserve">Catastrophe Provision </t>
  </si>
  <si>
    <t>Life Insurance and Annuity Reserves</t>
  </si>
  <si>
    <t xml:space="preserve">Deposit Administration Funds </t>
  </si>
  <si>
    <t>Other insurance liabilities (specify)</t>
  </si>
  <si>
    <t>Accounts Payable (Trade Payables, Commissions Payable, Tax Payable,  Etc.)</t>
  </si>
  <si>
    <t>Other insurance liabilities</t>
  </si>
  <si>
    <t>Accruals and Other</t>
  </si>
  <si>
    <t>Amounts Due to Related Parties</t>
  </si>
  <si>
    <t>Bank Loans and Overdrafts</t>
  </si>
  <si>
    <t>Other Liabilities (Specify)</t>
  </si>
  <si>
    <t>Total Liabilities</t>
  </si>
  <si>
    <t>Share Capital</t>
  </si>
  <si>
    <t>Retained Earnings</t>
  </si>
  <si>
    <t>Contributed Capital</t>
  </si>
  <si>
    <t>Share Premium</t>
  </si>
  <si>
    <t>Equalization Reserves</t>
  </si>
  <si>
    <t>Re-evaluation Reserves</t>
  </si>
  <si>
    <t>Share Subscription</t>
  </si>
  <si>
    <t>Accumulated Gains/Losses</t>
  </si>
  <si>
    <t>Head Office Account</t>
  </si>
  <si>
    <t>Total Capital and Reserves</t>
  </si>
  <si>
    <t>Row</t>
  </si>
  <si>
    <t>Description</t>
  </si>
  <si>
    <t>Accident &amp; Sickness</t>
  </si>
  <si>
    <t>Aviation</t>
  </si>
  <si>
    <t>Bond &amp; Fidelity</t>
  </si>
  <si>
    <t>Goods in transit</t>
  </si>
  <si>
    <t>Health/ Medical</t>
  </si>
  <si>
    <t xml:space="preserve">General Liability </t>
  </si>
  <si>
    <t>Public Liability</t>
  </si>
  <si>
    <t>Employer's Liability</t>
  </si>
  <si>
    <t>Professional Indemnity</t>
  </si>
  <si>
    <t>Marine Hull</t>
  </si>
  <si>
    <t>Marine Liability</t>
  </si>
  <si>
    <t>Micro Insurance</t>
  </si>
  <si>
    <t>Motor</t>
  </si>
  <si>
    <t>Property</t>
  </si>
  <si>
    <t>Title</t>
  </si>
  <si>
    <t>Subtotal</t>
  </si>
  <si>
    <t xml:space="preserve">Creditor Life  </t>
  </si>
  <si>
    <t>Industrial Life</t>
  </si>
  <si>
    <t xml:space="preserve">Ordinary Life </t>
  </si>
  <si>
    <t xml:space="preserve">Annuities </t>
  </si>
  <si>
    <t xml:space="preserve">Registered Retirement Plan </t>
  </si>
  <si>
    <t>Total</t>
  </si>
  <si>
    <t>Gross Premiums Written</t>
  </si>
  <si>
    <t>Reinsurance Ceded</t>
  </si>
  <si>
    <t>Net Premiums Written</t>
  </si>
  <si>
    <t>Reserve for Unearned Premiums B/F</t>
  </si>
  <si>
    <t>Reserve for Unearned Premiums C/F</t>
  </si>
  <si>
    <t>Net Premiums Earned</t>
  </si>
  <si>
    <t>Claims Paid (For Life Companies- Deaths)</t>
  </si>
  <si>
    <t>Claims Outstanding B/F</t>
  </si>
  <si>
    <t>Claims Outstanding C/F</t>
  </si>
  <si>
    <t>Claims Incurred But Not Reported B/F</t>
  </si>
  <si>
    <t>Claims Incurred But Not Reported C/F</t>
  </si>
  <si>
    <t>Incurred Claims (Gross)</t>
  </si>
  <si>
    <t>Reinsurance Recoveries</t>
  </si>
  <si>
    <t>Incurred Claims (Net)</t>
  </si>
  <si>
    <t>Change in life insurance and annuity provisions</t>
  </si>
  <si>
    <t>Total claims and policy holder benefits expense</t>
  </si>
  <si>
    <t xml:space="preserve">Commissions paid </t>
  </si>
  <si>
    <t>Reinsurance commissions received</t>
  </si>
  <si>
    <t>Net Commission Expense</t>
  </si>
  <si>
    <t xml:space="preserve">Management Expenses </t>
  </si>
  <si>
    <t>Total Underwriting Expenses</t>
  </si>
  <si>
    <t>Underwriting Income (Loss)</t>
  </si>
  <si>
    <t>Investment Income</t>
  </si>
  <si>
    <t xml:space="preserve">Other Revenue  </t>
  </si>
  <si>
    <t>Net operating income</t>
  </si>
  <si>
    <t>Net Income before tax</t>
  </si>
  <si>
    <t xml:space="preserve">Tax </t>
  </si>
  <si>
    <t>Net Income after tax</t>
  </si>
  <si>
    <t>Transfer to retained earnings</t>
  </si>
  <si>
    <t xml:space="preserve">Insurance Industry  </t>
  </si>
  <si>
    <t>Life Insurance Companies</t>
  </si>
  <si>
    <t xml:space="preserve"> Total Cash, Loans &amp; Investments </t>
  </si>
  <si>
    <t xml:space="preserve">Total Capital and Reserves </t>
  </si>
  <si>
    <t xml:space="preserve">Total Insurance Liabilities </t>
  </si>
  <si>
    <t xml:space="preserve"> Unearned Premium Provision (Ref: C10a)</t>
  </si>
  <si>
    <t>General Insurance Companies</t>
  </si>
  <si>
    <t>Life Classes</t>
  </si>
  <si>
    <t>General Classes</t>
  </si>
  <si>
    <t xml:space="preserve">Total Capital and Reserves  </t>
  </si>
  <si>
    <t xml:space="preserve"> Equalization Reserves</t>
  </si>
  <si>
    <t xml:space="preserve">Total Liabilities </t>
  </si>
  <si>
    <t>Other Liabilities</t>
  </si>
  <si>
    <t>Total Assets</t>
  </si>
  <si>
    <t xml:space="preserve">Other assets </t>
  </si>
  <si>
    <t>Other types of Liability (Fronted)</t>
  </si>
  <si>
    <t>Audited Revenue Account</t>
  </si>
  <si>
    <t>Audited Balance Sheet</t>
  </si>
  <si>
    <t xml:space="preserve">Audited Balance Sheet </t>
  </si>
  <si>
    <t>As at 31st December 2018</t>
  </si>
  <si>
    <t>For the year ended 31st December 2018</t>
  </si>
  <si>
    <t>For year ended 31st December 2018</t>
  </si>
  <si>
    <t>For Year Ended 31st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</si>
</sst>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2" borderId="0" xfId="0" applyFill="1"/>
    <xf numFmtId="165" fontId="0" fillId="0" borderId="0" xfId="0" applyNumberFormat="1"/>
    <xf numFmtId="41" fontId="0" fillId="0" borderId="0" xfId="0" applyNumberFormat="1"/>
    <xf numFmtId="166" fontId="3" fillId="2" borderId="1" xfId="2" applyNumberFormat="1" applyFont="1" applyFill="1" applyBorder="1" applyAlignment="1">
      <alignment horizontal="center" vertical="center" wrapText="1"/>
    </xf>
    <xf numFmtId="166" fontId="3" fillId="2" borderId="14" xfId="2" applyNumberFormat="1" applyFont="1" applyFill="1" applyBorder="1" applyAlignment="1">
      <alignment horizontal="center" vertical="center" wrapText="1"/>
    </xf>
    <xf numFmtId="166" fontId="3" fillId="2" borderId="11" xfId="2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2" borderId="0" xfId="0" applyFont="1" applyFill="1"/>
    <xf numFmtId="166" fontId="5" fillId="2" borderId="0" xfId="0" applyNumberFormat="1" applyFont="1" applyFill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166" fontId="5" fillId="2" borderId="8" xfId="0" applyNumberFormat="1" applyFont="1" applyFill="1" applyBorder="1"/>
    <xf numFmtId="166" fontId="5" fillId="2" borderId="9" xfId="0" applyNumberFormat="1" applyFont="1" applyFill="1" applyBorder="1"/>
    <xf numFmtId="0" fontId="6" fillId="2" borderId="4" xfId="0" applyFont="1" applyFill="1" applyBorder="1" applyAlignment="1">
      <alignment vertical="top" wrapText="1"/>
    </xf>
    <xf numFmtId="41" fontId="6" fillId="2" borderId="5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41" fontId="7" fillId="3" borderId="5" xfId="0" applyNumberFormat="1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5" xfId="0" applyFont="1" applyFill="1" applyBorder="1" applyAlignment="1">
      <alignment vertical="top" wrapText="1"/>
    </xf>
    <xf numFmtId="165" fontId="7" fillId="3" borderId="5" xfId="1" applyNumberFormat="1" applyFont="1" applyFill="1" applyBorder="1" applyAlignment="1">
      <alignment vertical="top" wrapText="1"/>
    </xf>
    <xf numFmtId="10" fontId="5" fillId="2" borderId="0" xfId="0" applyNumberFormat="1" applyFont="1" applyFill="1"/>
    <xf numFmtId="43" fontId="0" fillId="0" borderId="0" xfId="1" applyFont="1"/>
    <xf numFmtId="0" fontId="3" fillId="2" borderId="12" xfId="0" applyFont="1" applyFill="1" applyBorder="1" applyAlignment="1">
      <alignment horizontal="center" vertical="center"/>
    </xf>
    <xf numFmtId="166" fontId="5" fillId="2" borderId="15" xfId="0" applyNumberFormat="1" applyFont="1" applyFill="1" applyBorder="1"/>
    <xf numFmtId="0" fontId="7" fillId="4" borderId="4" xfId="0" applyFont="1" applyFill="1" applyBorder="1" applyAlignment="1">
      <alignment vertical="top" wrapText="1"/>
    </xf>
    <xf numFmtId="41" fontId="7" fillId="4" borderId="5" xfId="0" applyNumberFormat="1" applyFont="1" applyFill="1" applyBorder="1" applyAlignment="1">
      <alignment vertical="top" wrapText="1"/>
    </xf>
    <xf numFmtId="165" fontId="7" fillId="4" borderId="5" xfId="1" applyNumberFormat="1" applyFont="1" applyFill="1" applyBorder="1" applyAlignment="1">
      <alignment vertical="top" wrapText="1"/>
    </xf>
    <xf numFmtId="166" fontId="5" fillId="2" borderId="16" xfId="0" applyNumberFormat="1" applyFont="1" applyFill="1" applyBorder="1"/>
    <xf numFmtId="166" fontId="5" fillId="2" borderId="6" xfId="0" applyNumberFormat="1" applyFont="1" applyFill="1" applyBorder="1"/>
    <xf numFmtId="166" fontId="5" fillId="2" borderId="7" xfId="0" applyNumberFormat="1" applyFont="1" applyFill="1" applyBorder="1"/>
    <xf numFmtId="166" fontId="5" fillId="2" borderId="18" xfId="0" applyNumberFormat="1" applyFont="1" applyFill="1" applyBorder="1"/>
    <xf numFmtId="166" fontId="5" fillId="2" borderId="20" xfId="0" applyNumberFormat="1" applyFont="1" applyFill="1" applyBorder="1"/>
    <xf numFmtId="166" fontId="5" fillId="2" borderId="22" xfId="0" applyNumberFormat="1" applyFont="1" applyFill="1" applyBorder="1"/>
    <xf numFmtId="165" fontId="5" fillId="0" borderId="16" xfId="1" applyNumberFormat="1" applyFont="1" applyFill="1" applyBorder="1"/>
    <xf numFmtId="165" fontId="5" fillId="0" borderId="15" xfId="1" applyNumberFormat="1" applyFont="1" applyFill="1" applyBorder="1"/>
    <xf numFmtId="165" fontId="5" fillId="0" borderId="17" xfId="1" applyNumberFormat="1" applyFont="1" applyFill="1" applyBorder="1"/>
    <xf numFmtId="165" fontId="5" fillId="0" borderId="6" xfId="1" applyNumberFormat="1" applyFont="1" applyFill="1" applyBorder="1"/>
    <xf numFmtId="165" fontId="5" fillId="0" borderId="8" xfId="1" applyNumberFormat="1" applyFont="1" applyFill="1" applyBorder="1"/>
    <xf numFmtId="165" fontId="5" fillId="0" borderId="19" xfId="1" applyNumberFormat="1" applyFont="1" applyFill="1" applyBorder="1"/>
    <xf numFmtId="165" fontId="5" fillId="0" borderId="6" xfId="1" applyNumberFormat="1" applyFont="1" applyBorder="1"/>
    <xf numFmtId="165" fontId="5" fillId="0" borderId="8" xfId="1" applyNumberFormat="1" applyFont="1" applyBorder="1"/>
    <xf numFmtId="165" fontId="5" fillId="0" borderId="19" xfId="1" applyNumberFormat="1" applyFont="1" applyBorder="1"/>
    <xf numFmtId="165" fontId="5" fillId="0" borderId="7" xfId="1" applyNumberFormat="1" applyFont="1" applyBorder="1"/>
    <xf numFmtId="165" fontId="5" fillId="0" borderId="9" xfId="1" applyNumberFormat="1" applyFont="1" applyBorder="1"/>
    <xf numFmtId="165" fontId="5" fillId="0" borderId="21" xfId="1" applyNumberFormat="1" applyFont="1" applyBorder="1"/>
    <xf numFmtId="165" fontId="5" fillId="2" borderId="16" xfId="1" applyNumberFormat="1" applyFont="1" applyFill="1" applyBorder="1"/>
    <xf numFmtId="165" fontId="5" fillId="2" borderId="15" xfId="1" applyNumberFormat="1" applyFont="1" applyFill="1" applyBorder="1"/>
    <xf numFmtId="165" fontId="5" fillId="2" borderId="17" xfId="1" applyNumberFormat="1" applyFont="1" applyFill="1" applyBorder="1"/>
    <xf numFmtId="165" fontId="5" fillId="2" borderId="6" xfId="1" applyNumberFormat="1" applyFont="1" applyFill="1" applyBorder="1"/>
    <xf numFmtId="165" fontId="5" fillId="2" borderId="8" xfId="1" applyNumberFormat="1" applyFont="1" applyFill="1" applyBorder="1"/>
    <xf numFmtId="165" fontId="5" fillId="2" borderId="19" xfId="1" applyNumberFormat="1" applyFont="1" applyFill="1" applyBorder="1"/>
    <xf numFmtId="165" fontId="5" fillId="2" borderId="7" xfId="1" applyNumberFormat="1" applyFont="1" applyFill="1" applyBorder="1"/>
    <xf numFmtId="165" fontId="5" fillId="2" borderId="9" xfId="1" applyNumberFormat="1" applyFont="1" applyFill="1" applyBorder="1"/>
    <xf numFmtId="165" fontId="5" fillId="2" borderId="21" xfId="1" applyNumberFormat="1" applyFont="1" applyFill="1" applyBorder="1"/>
    <xf numFmtId="166" fontId="3" fillId="2" borderId="12" xfId="2" applyNumberFormat="1" applyFont="1" applyFill="1" applyBorder="1" applyAlignment="1">
      <alignment horizontal="center" vertical="center" wrapText="1"/>
    </xf>
    <xf numFmtId="165" fontId="5" fillId="2" borderId="18" xfId="1" applyNumberFormat="1" applyFont="1" applyFill="1" applyBorder="1"/>
    <xf numFmtId="165" fontId="5" fillId="2" borderId="20" xfId="1" applyNumberFormat="1" applyFont="1" applyFill="1" applyBorder="1"/>
    <xf numFmtId="165" fontId="5" fillId="2" borderId="22" xfId="1" applyNumberFormat="1" applyFont="1" applyFill="1" applyBorder="1"/>
    <xf numFmtId="0" fontId="7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5" fillId="2" borderId="17" xfId="0" applyNumberFormat="1" applyFont="1" applyFill="1" applyBorder="1"/>
    <xf numFmtId="166" fontId="5" fillId="2" borderId="19" xfId="0" applyNumberFormat="1" applyFont="1" applyFill="1" applyBorder="1"/>
    <xf numFmtId="166" fontId="5" fillId="2" borderId="21" xfId="0" applyNumberFormat="1" applyFont="1" applyFill="1" applyBorder="1"/>
    <xf numFmtId="165" fontId="5" fillId="2" borderId="10" xfId="1" applyNumberFormat="1" applyFont="1" applyFill="1" applyBorder="1"/>
    <xf numFmtId="166" fontId="3" fillId="2" borderId="3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5" fillId="0" borderId="23" xfId="0" applyNumberFormat="1" applyFont="1" applyBorder="1"/>
    <xf numFmtId="165" fontId="5" fillId="0" borderId="15" xfId="0" applyNumberFormat="1" applyFont="1" applyBorder="1"/>
    <xf numFmtId="165" fontId="5" fillId="0" borderId="4" xfId="0" applyNumberFormat="1" applyFont="1" applyBorder="1"/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C1" sqref="C1"/>
    </sheetView>
  </sheetViews>
  <sheetFormatPr defaultRowHeight="15" x14ac:dyDescent="0.25"/>
  <cols>
    <col min="1" max="1" width="63.7109375" customWidth="1"/>
    <col min="2" max="2" width="13.7109375" bestFit="1" customWidth="1"/>
    <col min="4" max="4" width="15.28515625" bestFit="1" customWidth="1"/>
  </cols>
  <sheetData>
    <row r="1" spans="1:2" ht="18.75" x14ac:dyDescent="0.3">
      <c r="A1" s="71" t="s">
        <v>4</v>
      </c>
      <c r="B1" s="71"/>
    </row>
    <row r="2" spans="1:2" ht="18.75" x14ac:dyDescent="0.3">
      <c r="A2" s="71" t="s">
        <v>123</v>
      </c>
      <c r="B2" s="71"/>
    </row>
    <row r="3" spans="1:2" ht="19.5" thickBot="1" x14ac:dyDescent="0.35">
      <c r="A3" s="72" t="s">
        <v>124</v>
      </c>
      <c r="B3" s="72"/>
    </row>
    <row r="4" spans="1:2" ht="15.75" thickBot="1" x14ac:dyDescent="0.3">
      <c r="A4" s="70" t="s">
        <v>0</v>
      </c>
      <c r="B4" s="29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56170081.759999998</v>
      </c>
    </row>
    <row r="7" spans="1:2" ht="15.75" thickBot="1" x14ac:dyDescent="0.3">
      <c r="A7" s="22" t="s">
        <v>6</v>
      </c>
      <c r="B7" s="23">
        <v>48532708.590000004</v>
      </c>
    </row>
    <row r="8" spans="1:2" ht="15.75" thickBot="1" x14ac:dyDescent="0.3">
      <c r="A8" s="22" t="s">
        <v>7</v>
      </c>
      <c r="B8" s="23">
        <v>63106150</v>
      </c>
    </row>
    <row r="9" spans="1:2" ht="15.75" thickBot="1" x14ac:dyDescent="0.3">
      <c r="A9" s="22" t="s">
        <v>8</v>
      </c>
      <c r="B9" s="23">
        <v>10883052</v>
      </c>
    </row>
    <row r="10" spans="1:2" ht="15.75" thickBot="1" x14ac:dyDescent="0.3">
      <c r="A10" s="22" t="s">
        <v>10</v>
      </c>
      <c r="B10" s="23">
        <v>33748705</v>
      </c>
    </row>
    <row r="11" spans="1:2" ht="15.75" thickBot="1" x14ac:dyDescent="0.3">
      <c r="A11" s="22" t="s">
        <v>9</v>
      </c>
      <c r="B11" s="23">
        <v>2070000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125956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1048254</v>
      </c>
    </row>
    <row r="17" spans="1:4" ht="15.75" thickBot="1" x14ac:dyDescent="0.3">
      <c r="A17" s="22" t="s">
        <v>16</v>
      </c>
      <c r="B17" s="23">
        <v>0</v>
      </c>
    </row>
    <row r="18" spans="1:4" ht="15.75" thickBot="1" x14ac:dyDescent="0.3">
      <c r="A18" s="36" t="s">
        <v>17</v>
      </c>
      <c r="B18" s="37">
        <v>217163187.19999999</v>
      </c>
    </row>
    <row r="19" spans="1:4" ht="15.75" thickBot="1" x14ac:dyDescent="0.3">
      <c r="A19" s="22" t="s">
        <v>18</v>
      </c>
      <c r="B19" s="23">
        <v>6988770</v>
      </c>
    </row>
    <row r="20" spans="1:4" ht="15.75" thickBot="1" x14ac:dyDescent="0.3">
      <c r="A20" s="22" t="s">
        <v>19</v>
      </c>
      <c r="B20" s="23">
        <v>4577353.57</v>
      </c>
    </row>
    <row r="21" spans="1:4" ht="15.75" thickBot="1" x14ac:dyDescent="0.3">
      <c r="A21" s="22" t="s">
        <v>20</v>
      </c>
      <c r="B21" s="23">
        <v>13651944</v>
      </c>
    </row>
    <row r="22" spans="1:4" ht="15.75" thickBot="1" x14ac:dyDescent="0.3">
      <c r="A22" s="24" t="s">
        <v>21</v>
      </c>
      <c r="B22" s="23">
        <v>10426796.32</v>
      </c>
    </row>
    <row r="23" spans="1:4" ht="15.75" thickBot="1" x14ac:dyDescent="0.3">
      <c r="A23" s="22" t="s">
        <v>22</v>
      </c>
      <c r="B23" s="23">
        <v>1496175</v>
      </c>
    </row>
    <row r="24" spans="1:4" ht="15.75" thickBot="1" x14ac:dyDescent="0.3">
      <c r="A24" s="22" t="s">
        <v>23</v>
      </c>
      <c r="B24" s="23">
        <v>8849037</v>
      </c>
    </row>
    <row r="25" spans="1:4" ht="15.75" thickBot="1" x14ac:dyDescent="0.3">
      <c r="A25" s="25" t="s">
        <v>24</v>
      </c>
      <c r="B25" s="23">
        <v>28637497.050000001</v>
      </c>
    </row>
    <row r="26" spans="1:4" ht="15.75" thickBot="1" x14ac:dyDescent="0.3">
      <c r="A26" s="22" t="s">
        <v>25</v>
      </c>
      <c r="B26" s="23">
        <v>387423</v>
      </c>
    </row>
    <row r="27" spans="1:4" ht="15.75" thickBot="1" x14ac:dyDescent="0.3">
      <c r="A27" s="22" t="s">
        <v>26</v>
      </c>
      <c r="B27" s="23">
        <v>3350768.55</v>
      </c>
    </row>
    <row r="28" spans="1:4" ht="15.75" thickBot="1" x14ac:dyDescent="0.3">
      <c r="A28" s="36" t="s">
        <v>27</v>
      </c>
      <c r="B28" s="37">
        <v>295528951.69</v>
      </c>
      <c r="D28" s="33"/>
    </row>
    <row r="29" spans="1:4" ht="15.75" thickBot="1" x14ac:dyDescent="0.3">
      <c r="A29" s="26" t="s">
        <v>2</v>
      </c>
      <c r="B29" s="27"/>
    </row>
    <row r="30" spans="1:4" ht="15.75" thickBot="1" x14ac:dyDescent="0.3">
      <c r="A30" s="22" t="s">
        <v>28</v>
      </c>
      <c r="B30" s="23">
        <v>22503424.039999999</v>
      </c>
    </row>
    <row r="31" spans="1:4" ht="15.75" thickBot="1" x14ac:dyDescent="0.3">
      <c r="A31" s="28" t="s">
        <v>29</v>
      </c>
      <c r="B31" s="23">
        <v>984676</v>
      </c>
    </row>
    <row r="32" spans="1:4" ht="15.75" thickBot="1" x14ac:dyDescent="0.3">
      <c r="A32" s="22" t="s">
        <v>30</v>
      </c>
      <c r="B32" s="23">
        <v>11398343.49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52129806.600000001</v>
      </c>
    </row>
    <row r="35" spans="1:2" ht="15.75" thickBot="1" x14ac:dyDescent="0.3">
      <c r="A35" s="22" t="s">
        <v>33</v>
      </c>
      <c r="B35" s="23">
        <v>1681839</v>
      </c>
    </row>
    <row r="36" spans="1:2" ht="15.75" thickBot="1" x14ac:dyDescent="0.3">
      <c r="A36" s="22" t="s">
        <v>36</v>
      </c>
      <c r="B36" s="23">
        <v>187702</v>
      </c>
    </row>
    <row r="37" spans="1:2" ht="15.75" thickBot="1" x14ac:dyDescent="0.3">
      <c r="A37" s="36" t="s">
        <v>109</v>
      </c>
      <c r="B37" s="37">
        <v>88885791.129999995</v>
      </c>
    </row>
    <row r="38" spans="1:2" ht="30.75" thickBot="1" x14ac:dyDescent="0.3">
      <c r="A38" s="22" t="s">
        <v>35</v>
      </c>
      <c r="B38" s="23">
        <v>13941842.34</v>
      </c>
    </row>
    <row r="39" spans="1:2" ht="15.75" thickBot="1" x14ac:dyDescent="0.3">
      <c r="A39" s="22" t="s">
        <v>37</v>
      </c>
      <c r="B39" s="23">
        <v>3019042.14</v>
      </c>
    </row>
    <row r="40" spans="1:2" ht="15.75" thickBot="1" x14ac:dyDescent="0.3">
      <c r="A40" s="22" t="s">
        <v>38</v>
      </c>
      <c r="B40" s="23">
        <v>8583751.5599999987</v>
      </c>
    </row>
    <row r="41" spans="1:2" ht="15.75" thickBot="1" x14ac:dyDescent="0.3">
      <c r="A41" s="22" t="s">
        <v>39</v>
      </c>
      <c r="B41" s="23">
        <v>3977177</v>
      </c>
    </row>
    <row r="42" spans="1:2" ht="15.75" thickBot="1" x14ac:dyDescent="0.3">
      <c r="A42" s="22" t="s">
        <v>40</v>
      </c>
      <c r="B42" s="23">
        <v>23872526</v>
      </c>
    </row>
    <row r="43" spans="1:2" ht="15.75" thickBot="1" x14ac:dyDescent="0.3">
      <c r="A43" s="36" t="s">
        <v>41</v>
      </c>
      <c r="B43" s="37">
        <v>142280130.17000002</v>
      </c>
    </row>
    <row r="44" spans="1:2" ht="15.75" thickBot="1" x14ac:dyDescent="0.3">
      <c r="A44" s="22" t="s">
        <v>42</v>
      </c>
      <c r="B44" s="23">
        <v>25120586</v>
      </c>
    </row>
    <row r="45" spans="1:2" ht="15.75" thickBot="1" x14ac:dyDescent="0.3">
      <c r="A45" s="22" t="s">
        <v>43</v>
      </c>
      <c r="B45" s="23">
        <v>57250743.509999998</v>
      </c>
    </row>
    <row r="46" spans="1:2" ht="15.75" thickBot="1" x14ac:dyDescent="0.3">
      <c r="A46" s="22" t="s">
        <v>44</v>
      </c>
      <c r="B46" s="23">
        <v>640370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46</v>
      </c>
      <c r="B48" s="23">
        <v>5600000</v>
      </c>
    </row>
    <row r="49" spans="1:2" ht="15.75" thickBot="1" x14ac:dyDescent="0.3">
      <c r="A49" s="22" t="s">
        <v>47</v>
      </c>
      <c r="B49" s="23">
        <v>2965778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-88482</v>
      </c>
    </row>
    <row r="52" spans="1:2" ht="15.75" thickBot="1" x14ac:dyDescent="0.3">
      <c r="A52" s="28" t="s">
        <v>50</v>
      </c>
      <c r="B52" s="23">
        <v>60652601</v>
      </c>
    </row>
    <row r="53" spans="1:2" ht="15.75" thickBot="1" x14ac:dyDescent="0.3">
      <c r="A53" s="36" t="s">
        <v>51</v>
      </c>
      <c r="B53" s="37">
        <v>153248821.50999999</v>
      </c>
    </row>
  </sheetData>
  <mergeCells count="3">
    <mergeCell ref="A2:B2"/>
    <mergeCell ref="A1:B1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workbookViewId="0">
      <selection activeCell="C1" sqref="C1"/>
    </sheetView>
  </sheetViews>
  <sheetFormatPr defaultRowHeight="15" x14ac:dyDescent="0.25"/>
  <cols>
    <col min="1" max="1" width="63.28515625" customWidth="1"/>
    <col min="2" max="2" width="13.7109375" bestFit="1" customWidth="1"/>
  </cols>
  <sheetData>
    <row r="1" spans="1:2" ht="18.75" x14ac:dyDescent="0.3">
      <c r="A1" s="71" t="s">
        <v>106</v>
      </c>
      <c r="B1" s="71"/>
    </row>
    <row r="2" spans="1:2" ht="18.75" x14ac:dyDescent="0.3">
      <c r="A2" s="71" t="s">
        <v>122</v>
      </c>
      <c r="B2" s="71"/>
    </row>
    <row r="3" spans="1:2" ht="19.5" thickBot="1" x14ac:dyDescent="0.35">
      <c r="A3" s="72" t="s">
        <v>124</v>
      </c>
      <c r="B3" s="72"/>
    </row>
    <row r="4" spans="1:2" ht="15.75" thickBot="1" x14ac:dyDescent="0.3">
      <c r="A4" s="70" t="s">
        <v>0</v>
      </c>
      <c r="B4" s="29" t="s">
        <v>75</v>
      </c>
    </row>
    <row r="5" spans="1:2" ht="15.75" thickBot="1" x14ac:dyDescent="0.3">
      <c r="A5" s="1" t="s">
        <v>1</v>
      </c>
      <c r="B5" s="2"/>
    </row>
    <row r="6" spans="1:2" ht="15.75" thickBot="1" x14ac:dyDescent="0.3">
      <c r="A6" s="22" t="s">
        <v>5</v>
      </c>
      <c r="B6" s="23">
        <v>37060659</v>
      </c>
    </row>
    <row r="7" spans="1:2" ht="15.75" thickBot="1" x14ac:dyDescent="0.3">
      <c r="A7" s="22" t="s">
        <v>6</v>
      </c>
      <c r="B7" s="23">
        <v>25284985</v>
      </c>
    </row>
    <row r="8" spans="1:2" ht="15.75" thickBot="1" x14ac:dyDescent="0.3">
      <c r="A8" s="22" t="s">
        <v>7</v>
      </c>
      <c r="B8" s="23">
        <v>57614594</v>
      </c>
    </row>
    <row r="9" spans="1:2" ht="15.75" thickBot="1" x14ac:dyDescent="0.3">
      <c r="A9" s="22" t="s">
        <v>8</v>
      </c>
      <c r="B9" s="23">
        <v>10542042</v>
      </c>
    </row>
    <row r="10" spans="1:2" ht="15.75" thickBot="1" x14ac:dyDescent="0.3">
      <c r="A10" s="22" t="s">
        <v>10</v>
      </c>
      <c r="B10" s="23">
        <v>33748705</v>
      </c>
    </row>
    <row r="11" spans="1:2" ht="15.75" thickBot="1" x14ac:dyDescent="0.3">
      <c r="A11" s="22" t="s">
        <v>9</v>
      </c>
      <c r="B11" s="23">
        <v>2070000</v>
      </c>
    </row>
    <row r="12" spans="1:2" ht="15.75" thickBot="1" x14ac:dyDescent="0.3">
      <c r="A12" s="22" t="s">
        <v>11</v>
      </c>
      <c r="B12" s="23">
        <v>0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125956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1048254</v>
      </c>
    </row>
    <row r="17" spans="1:2" ht="15.75" thickBot="1" x14ac:dyDescent="0.3">
      <c r="A17" s="22" t="s">
        <v>16</v>
      </c>
      <c r="B17" s="23">
        <v>0</v>
      </c>
    </row>
    <row r="18" spans="1:2" ht="15.75" thickBot="1" x14ac:dyDescent="0.3">
      <c r="A18" s="36" t="s">
        <v>107</v>
      </c>
      <c r="B18" s="37">
        <v>167495195</v>
      </c>
    </row>
    <row r="19" spans="1:2" ht="15.75" thickBot="1" x14ac:dyDescent="0.3">
      <c r="A19" s="22" t="s">
        <v>18</v>
      </c>
      <c r="B19" s="23">
        <v>4020880</v>
      </c>
    </row>
    <row r="20" spans="1:2" ht="15.75" thickBot="1" x14ac:dyDescent="0.3">
      <c r="A20" s="22" t="s">
        <v>19</v>
      </c>
      <c r="B20" s="23">
        <v>2272402</v>
      </c>
    </row>
    <row r="21" spans="1:2" ht="15.75" thickBot="1" x14ac:dyDescent="0.3">
      <c r="A21" s="22" t="s">
        <v>20</v>
      </c>
      <c r="B21" s="23">
        <v>1503538</v>
      </c>
    </row>
    <row r="22" spans="1:2" ht="15.75" thickBot="1" x14ac:dyDescent="0.3">
      <c r="A22" s="24" t="s">
        <v>21</v>
      </c>
      <c r="B22" s="23">
        <v>3350660</v>
      </c>
    </row>
    <row r="23" spans="1:2" ht="15.75" thickBot="1" x14ac:dyDescent="0.3">
      <c r="A23" s="22" t="s">
        <v>22</v>
      </c>
      <c r="B23" s="23">
        <v>197175</v>
      </c>
    </row>
    <row r="24" spans="1:2" ht="15.75" thickBot="1" x14ac:dyDescent="0.3">
      <c r="A24" s="22" t="s">
        <v>23</v>
      </c>
      <c r="B24" s="23">
        <v>5502249</v>
      </c>
    </row>
    <row r="25" spans="1:2" ht="15.75" thickBot="1" x14ac:dyDescent="0.3">
      <c r="A25" s="25" t="s">
        <v>24</v>
      </c>
      <c r="B25" s="23">
        <v>5536539</v>
      </c>
    </row>
    <row r="26" spans="1:2" ht="15.75" thickBot="1" x14ac:dyDescent="0.3">
      <c r="A26" s="22" t="s">
        <v>25</v>
      </c>
      <c r="B26" s="23">
        <v>74730</v>
      </c>
    </row>
    <row r="27" spans="1:2" ht="15.75" thickBot="1" x14ac:dyDescent="0.3">
      <c r="A27" s="22" t="s">
        <v>26</v>
      </c>
      <c r="B27" s="23">
        <v>139836</v>
      </c>
    </row>
    <row r="28" spans="1:2" ht="15.75" thickBot="1" x14ac:dyDescent="0.3">
      <c r="A28" s="36" t="s">
        <v>27</v>
      </c>
      <c r="B28" s="37">
        <v>190093204</v>
      </c>
    </row>
    <row r="29" spans="1:2" ht="15.75" thickBot="1" x14ac:dyDescent="0.3">
      <c r="A29" s="26" t="s">
        <v>2</v>
      </c>
      <c r="B29" s="27"/>
    </row>
    <row r="30" spans="1:2" ht="15.75" thickBot="1" x14ac:dyDescent="0.3">
      <c r="A30" s="22" t="s">
        <v>110</v>
      </c>
      <c r="B30" s="23">
        <v>2292330</v>
      </c>
    </row>
    <row r="31" spans="1:2" ht="15.75" thickBot="1" x14ac:dyDescent="0.3">
      <c r="A31" s="28" t="s">
        <v>29</v>
      </c>
      <c r="B31" s="23">
        <v>984676</v>
      </c>
    </row>
    <row r="32" spans="1:2" ht="15.75" thickBot="1" x14ac:dyDescent="0.3">
      <c r="A32" s="22" t="s">
        <v>30</v>
      </c>
      <c r="B32" s="23">
        <v>1738105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51985208</v>
      </c>
    </row>
    <row r="35" spans="1:2" ht="15.75" thickBot="1" x14ac:dyDescent="0.3">
      <c r="A35" s="22" t="s">
        <v>33</v>
      </c>
      <c r="B35" s="23">
        <v>1681839</v>
      </c>
    </row>
    <row r="36" spans="1:2" ht="15.75" thickBot="1" x14ac:dyDescent="0.3">
      <c r="A36" s="22" t="s">
        <v>34</v>
      </c>
      <c r="B36" s="23">
        <v>187702</v>
      </c>
    </row>
    <row r="37" spans="1:2" ht="15.75" thickBot="1" x14ac:dyDescent="0.3">
      <c r="A37" s="36" t="s">
        <v>109</v>
      </c>
      <c r="B37" s="37">
        <v>58869860</v>
      </c>
    </row>
    <row r="38" spans="1:2" ht="30.75" thickBot="1" x14ac:dyDescent="0.3">
      <c r="A38" s="22" t="s">
        <v>35</v>
      </c>
      <c r="B38" s="23">
        <v>6651604</v>
      </c>
    </row>
    <row r="39" spans="1:2" ht="15.75" thickBot="1" x14ac:dyDescent="0.3">
      <c r="A39" s="22" t="s">
        <v>37</v>
      </c>
      <c r="B39" s="23">
        <v>739240</v>
      </c>
    </row>
    <row r="40" spans="1:2" ht="15.75" thickBot="1" x14ac:dyDescent="0.3">
      <c r="A40" s="22" t="s">
        <v>38</v>
      </c>
      <c r="B40" s="23">
        <v>883168</v>
      </c>
    </row>
    <row r="41" spans="1:2" ht="15.75" thickBot="1" x14ac:dyDescent="0.3">
      <c r="A41" s="22" t="s">
        <v>39</v>
      </c>
      <c r="B41" s="23">
        <v>1078</v>
      </c>
    </row>
    <row r="42" spans="1:2" ht="15.75" thickBot="1" x14ac:dyDescent="0.3">
      <c r="A42" s="22" t="s">
        <v>40</v>
      </c>
      <c r="B42" s="23">
        <v>11902739</v>
      </c>
    </row>
    <row r="43" spans="1:2" ht="15.75" thickBot="1" x14ac:dyDescent="0.3">
      <c r="A43" s="36" t="s">
        <v>41</v>
      </c>
      <c r="B43" s="37">
        <v>79047689</v>
      </c>
    </row>
    <row r="44" spans="1:2" ht="15.75" thickBot="1" x14ac:dyDescent="0.3">
      <c r="A44" s="22" t="s">
        <v>42</v>
      </c>
      <c r="B44" s="23">
        <v>3000000</v>
      </c>
    </row>
    <row r="45" spans="1:2" ht="15.75" thickBot="1" x14ac:dyDescent="0.3">
      <c r="A45" s="22" t="s">
        <v>43</v>
      </c>
      <c r="B45" s="23">
        <v>48573362</v>
      </c>
    </row>
    <row r="46" spans="1:2" ht="15.75" thickBot="1" x14ac:dyDescent="0.3">
      <c r="A46" s="22" t="s">
        <v>44</v>
      </c>
      <c r="B46" s="23">
        <v>640370</v>
      </c>
    </row>
    <row r="47" spans="1:2" ht="15.75" thickBot="1" x14ac:dyDescent="0.3">
      <c r="A47" s="22" t="s">
        <v>45</v>
      </c>
      <c r="B47" s="23">
        <v>0</v>
      </c>
    </row>
    <row r="48" spans="1:2" ht="15.75" thickBot="1" x14ac:dyDescent="0.3">
      <c r="A48" s="22" t="s">
        <v>46</v>
      </c>
      <c r="B48" s="23">
        <v>100000</v>
      </c>
    </row>
    <row r="49" spans="1:2" ht="15.75" thickBot="1" x14ac:dyDescent="0.3">
      <c r="A49" s="22" t="s">
        <v>47</v>
      </c>
      <c r="B49" s="23">
        <v>0</v>
      </c>
    </row>
    <row r="50" spans="1:2" ht="15.75" thickBot="1" x14ac:dyDescent="0.3">
      <c r="A50" s="22" t="s">
        <v>48</v>
      </c>
      <c r="B50" s="23">
        <v>0</v>
      </c>
    </row>
    <row r="51" spans="1:2" ht="15.75" thickBot="1" x14ac:dyDescent="0.3">
      <c r="A51" s="22" t="s">
        <v>49</v>
      </c>
      <c r="B51" s="23">
        <v>-88482</v>
      </c>
    </row>
    <row r="52" spans="1:2" ht="15.75" thickBot="1" x14ac:dyDescent="0.3">
      <c r="A52" s="28" t="s">
        <v>50</v>
      </c>
      <c r="B52" s="23">
        <v>58820264</v>
      </c>
    </row>
    <row r="53" spans="1:2" ht="15.75" thickBot="1" x14ac:dyDescent="0.3">
      <c r="A53" s="36" t="s">
        <v>108</v>
      </c>
      <c r="B53" s="37">
        <v>111045514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workbookViewId="0">
      <selection activeCell="C1" sqref="C1"/>
    </sheetView>
  </sheetViews>
  <sheetFormatPr defaultRowHeight="15" x14ac:dyDescent="0.25"/>
  <cols>
    <col min="1" max="1" width="65.140625" customWidth="1"/>
    <col min="2" max="2" width="14.5703125" customWidth="1"/>
    <col min="5" max="5" width="11.5703125" bestFit="1" customWidth="1"/>
    <col min="7" max="7" width="12.5703125" bestFit="1" customWidth="1"/>
  </cols>
  <sheetData>
    <row r="1" spans="1:2" ht="18.75" x14ac:dyDescent="0.3">
      <c r="A1" s="71" t="s">
        <v>111</v>
      </c>
      <c r="B1" s="71"/>
    </row>
    <row r="2" spans="1:2" ht="18.75" x14ac:dyDescent="0.3">
      <c r="A2" s="71" t="s">
        <v>122</v>
      </c>
      <c r="B2" s="71"/>
    </row>
    <row r="3" spans="1:2" ht="19.5" thickBot="1" x14ac:dyDescent="0.35">
      <c r="A3" s="72" t="s">
        <v>124</v>
      </c>
      <c r="B3" s="72"/>
    </row>
    <row r="4" spans="1:2" ht="15.75" thickBot="1" x14ac:dyDescent="0.3">
      <c r="A4" s="70" t="s">
        <v>0</v>
      </c>
      <c r="B4" s="10" t="s">
        <v>75</v>
      </c>
    </row>
    <row r="5" spans="1:2" ht="15.75" thickBot="1" x14ac:dyDescent="0.3">
      <c r="A5" s="26" t="s">
        <v>1</v>
      </c>
      <c r="B5" s="30"/>
    </row>
    <row r="6" spans="1:2" ht="15.75" thickBot="1" x14ac:dyDescent="0.3">
      <c r="A6" s="22" t="s">
        <v>5</v>
      </c>
      <c r="B6" s="23">
        <v>19109422.759999998</v>
      </c>
    </row>
    <row r="7" spans="1:2" ht="15.75" thickBot="1" x14ac:dyDescent="0.3">
      <c r="A7" s="22" t="s">
        <v>6</v>
      </c>
      <c r="B7" s="23">
        <v>23247723.59</v>
      </c>
    </row>
    <row r="8" spans="1:2" ht="15.75" thickBot="1" x14ac:dyDescent="0.3">
      <c r="A8" s="22" t="s">
        <v>7</v>
      </c>
      <c r="B8" s="23">
        <v>5491556</v>
      </c>
    </row>
    <row r="9" spans="1:2" ht="15.75" thickBot="1" x14ac:dyDescent="0.3">
      <c r="A9" s="22" t="s">
        <v>8</v>
      </c>
      <c r="B9" s="23">
        <v>341010</v>
      </c>
    </row>
    <row r="10" spans="1:2" ht="15.75" thickBot="1" x14ac:dyDescent="0.3">
      <c r="A10" s="22" t="s">
        <v>10</v>
      </c>
      <c r="B10" s="23">
        <v>0</v>
      </c>
    </row>
    <row r="11" spans="1:2" ht="15.75" thickBot="1" x14ac:dyDescent="0.3">
      <c r="A11" s="22" t="s">
        <v>9</v>
      </c>
      <c r="B11" s="23">
        <v>0</v>
      </c>
    </row>
    <row r="12" spans="1:2" ht="15.75" thickBot="1" x14ac:dyDescent="0.3">
      <c r="A12" s="22" t="s">
        <v>11</v>
      </c>
      <c r="B12" s="23">
        <v>1478279.85</v>
      </c>
    </row>
    <row r="13" spans="1:2" ht="15.75" thickBot="1" x14ac:dyDescent="0.3">
      <c r="A13" s="22" t="s">
        <v>12</v>
      </c>
      <c r="B13" s="23">
        <v>0</v>
      </c>
    </row>
    <row r="14" spans="1:2" ht="15.75" thickBot="1" x14ac:dyDescent="0.3">
      <c r="A14" s="22" t="s">
        <v>13</v>
      </c>
      <c r="B14" s="23">
        <v>0</v>
      </c>
    </row>
    <row r="15" spans="1:2" ht="15.75" thickBot="1" x14ac:dyDescent="0.3">
      <c r="A15" s="22" t="s">
        <v>14</v>
      </c>
      <c r="B15" s="23">
        <v>0</v>
      </c>
    </row>
    <row r="16" spans="1:2" ht="15.75" thickBot="1" x14ac:dyDescent="0.3">
      <c r="A16" s="22" t="s">
        <v>15</v>
      </c>
      <c r="B16" s="23">
        <v>0</v>
      </c>
    </row>
    <row r="17" spans="1:7" ht="15.75" thickBot="1" x14ac:dyDescent="0.3">
      <c r="A17" s="22" t="s">
        <v>16</v>
      </c>
      <c r="B17" s="23">
        <v>0</v>
      </c>
    </row>
    <row r="18" spans="1:7" ht="15.75" thickBot="1" x14ac:dyDescent="0.3">
      <c r="A18" s="36" t="s">
        <v>17</v>
      </c>
      <c r="B18" s="37">
        <v>49667992.199999996</v>
      </c>
    </row>
    <row r="19" spans="1:7" ht="15.75" thickBot="1" x14ac:dyDescent="0.3">
      <c r="A19" s="22" t="s">
        <v>18</v>
      </c>
      <c r="B19" s="23">
        <v>2967890</v>
      </c>
    </row>
    <row r="20" spans="1:7" ht="15.75" thickBot="1" x14ac:dyDescent="0.3">
      <c r="A20" s="22" t="s">
        <v>19</v>
      </c>
      <c r="B20" s="23">
        <v>2304951.5699999998</v>
      </c>
    </row>
    <row r="21" spans="1:7" ht="15.75" thickBot="1" x14ac:dyDescent="0.3">
      <c r="A21" s="22" t="s">
        <v>20</v>
      </c>
      <c r="B21" s="23">
        <v>12148406</v>
      </c>
    </row>
    <row r="22" spans="1:7" ht="15.75" thickBot="1" x14ac:dyDescent="0.3">
      <c r="A22" s="24" t="s">
        <v>21</v>
      </c>
      <c r="B22" s="23">
        <v>7076136.3200000003</v>
      </c>
    </row>
    <row r="23" spans="1:7" ht="15.75" thickBot="1" x14ac:dyDescent="0.3">
      <c r="A23" s="22" t="s">
        <v>22</v>
      </c>
      <c r="B23" s="23">
        <v>1299000</v>
      </c>
    </row>
    <row r="24" spans="1:7" ht="15.75" thickBot="1" x14ac:dyDescent="0.3">
      <c r="A24" s="22" t="s">
        <v>23</v>
      </c>
      <c r="B24" s="23">
        <v>3346788</v>
      </c>
    </row>
    <row r="25" spans="1:7" ht="15.75" thickBot="1" x14ac:dyDescent="0.3">
      <c r="A25" s="25" t="s">
        <v>24</v>
      </c>
      <c r="B25" s="23">
        <v>23100958.050000001</v>
      </c>
    </row>
    <row r="26" spans="1:7" ht="15.75" thickBot="1" x14ac:dyDescent="0.3">
      <c r="A26" s="22" t="s">
        <v>25</v>
      </c>
      <c r="B26" s="23">
        <v>312693</v>
      </c>
    </row>
    <row r="27" spans="1:7" ht="15.75" thickBot="1" x14ac:dyDescent="0.3">
      <c r="A27" s="22" t="s">
        <v>119</v>
      </c>
      <c r="B27" s="23">
        <v>3210932.55</v>
      </c>
    </row>
    <row r="28" spans="1:7" ht="15.75" thickBot="1" x14ac:dyDescent="0.3">
      <c r="A28" s="36" t="s">
        <v>118</v>
      </c>
      <c r="B28" s="38">
        <v>105435747.69</v>
      </c>
      <c r="C28" s="4"/>
    </row>
    <row r="29" spans="1:7" ht="15.75" thickBot="1" x14ac:dyDescent="0.3">
      <c r="A29" s="26" t="s">
        <v>2</v>
      </c>
      <c r="B29" s="31"/>
    </row>
    <row r="30" spans="1:7" ht="15.75" thickBot="1" x14ac:dyDescent="0.3">
      <c r="A30" s="22" t="s">
        <v>28</v>
      </c>
      <c r="B30" s="23">
        <v>20211094.039999999</v>
      </c>
      <c r="G30" s="5"/>
    </row>
    <row r="31" spans="1:7" ht="15.75" thickBot="1" x14ac:dyDescent="0.3">
      <c r="A31" s="28" t="s">
        <v>29</v>
      </c>
      <c r="B31" s="23">
        <v>0</v>
      </c>
    </row>
    <row r="32" spans="1:7" ht="15.75" thickBot="1" x14ac:dyDescent="0.3">
      <c r="A32" s="22" t="s">
        <v>30</v>
      </c>
      <c r="B32" s="23">
        <v>9660238.4900000002</v>
      </c>
    </row>
    <row r="33" spans="1:2" ht="15.75" thickBot="1" x14ac:dyDescent="0.3">
      <c r="A33" s="22" t="s">
        <v>31</v>
      </c>
      <c r="B33" s="23">
        <v>0</v>
      </c>
    </row>
    <row r="34" spans="1:2" ht="15.75" thickBot="1" x14ac:dyDescent="0.3">
      <c r="A34" s="22" t="s">
        <v>32</v>
      </c>
      <c r="B34" s="23">
        <v>144598.6</v>
      </c>
    </row>
    <row r="35" spans="1:2" ht="15.75" thickBot="1" x14ac:dyDescent="0.3">
      <c r="A35" s="22" t="s">
        <v>33</v>
      </c>
      <c r="B35" s="23">
        <v>0</v>
      </c>
    </row>
    <row r="36" spans="1:2" ht="15.75" thickBot="1" x14ac:dyDescent="0.3">
      <c r="A36" s="22" t="s">
        <v>36</v>
      </c>
      <c r="B36" s="23">
        <v>0</v>
      </c>
    </row>
    <row r="37" spans="1:2" ht="15.75" thickBot="1" x14ac:dyDescent="0.3">
      <c r="A37" s="36" t="s">
        <v>3</v>
      </c>
      <c r="B37" s="37">
        <v>30015931.130000003</v>
      </c>
    </row>
    <row r="38" spans="1:2" ht="30.75" thickBot="1" x14ac:dyDescent="0.3">
      <c r="A38" s="22" t="s">
        <v>35</v>
      </c>
      <c r="B38" s="23">
        <v>7290238.3399999999</v>
      </c>
    </row>
    <row r="39" spans="1:2" ht="15.75" thickBot="1" x14ac:dyDescent="0.3">
      <c r="A39" s="22" t="s">
        <v>37</v>
      </c>
      <c r="B39" s="23">
        <v>2279802.14</v>
      </c>
    </row>
    <row r="40" spans="1:2" ht="15.75" thickBot="1" x14ac:dyDescent="0.3">
      <c r="A40" s="22" t="s">
        <v>38</v>
      </c>
      <c r="B40" s="23">
        <v>7700583.5599999996</v>
      </c>
    </row>
    <row r="41" spans="1:2" ht="15.75" thickBot="1" x14ac:dyDescent="0.3">
      <c r="A41" s="22" t="s">
        <v>39</v>
      </c>
      <c r="B41" s="23">
        <v>3976099</v>
      </c>
    </row>
    <row r="42" spans="1:2" ht="15.75" thickBot="1" x14ac:dyDescent="0.3">
      <c r="A42" s="22" t="s">
        <v>117</v>
      </c>
      <c r="B42" s="23">
        <v>11969787</v>
      </c>
    </row>
    <row r="43" spans="1:2" ht="15.75" thickBot="1" x14ac:dyDescent="0.3">
      <c r="A43" s="36" t="s">
        <v>116</v>
      </c>
      <c r="B43" s="37">
        <v>63232441.170000002</v>
      </c>
    </row>
    <row r="44" spans="1:2" ht="15.75" thickBot="1" x14ac:dyDescent="0.3">
      <c r="A44" s="22" t="s">
        <v>42</v>
      </c>
      <c r="B44" s="23">
        <v>22120586</v>
      </c>
    </row>
    <row r="45" spans="1:2" ht="15.75" thickBot="1" x14ac:dyDescent="0.3">
      <c r="A45" s="22" t="s">
        <v>43</v>
      </c>
      <c r="B45" s="23">
        <v>8677381.5099999998</v>
      </c>
    </row>
    <row r="46" spans="1:2" ht="15.75" thickBot="1" x14ac:dyDescent="0.3">
      <c r="A46" s="22" t="s">
        <v>44</v>
      </c>
      <c r="B46" s="23">
        <v>0</v>
      </c>
    </row>
    <row r="47" spans="1:2" ht="15.75" thickBot="1" x14ac:dyDescent="0.3">
      <c r="A47" s="22" t="s">
        <v>45</v>
      </c>
      <c r="B47" s="23">
        <v>1107225</v>
      </c>
    </row>
    <row r="48" spans="1:2" ht="15.75" thickBot="1" x14ac:dyDescent="0.3">
      <c r="A48" s="22" t="s">
        <v>115</v>
      </c>
      <c r="B48" s="23">
        <v>5500000</v>
      </c>
    </row>
    <row r="49" spans="1:5" ht="15.75" thickBot="1" x14ac:dyDescent="0.3">
      <c r="A49" s="22" t="s">
        <v>47</v>
      </c>
      <c r="B49" s="23">
        <v>2965778</v>
      </c>
    </row>
    <row r="50" spans="1:5" ht="15.75" thickBot="1" x14ac:dyDescent="0.3">
      <c r="A50" s="22" t="s">
        <v>48</v>
      </c>
      <c r="B50" s="23">
        <v>0</v>
      </c>
    </row>
    <row r="51" spans="1:5" ht="15.75" thickBot="1" x14ac:dyDescent="0.3">
      <c r="A51" s="22" t="s">
        <v>49</v>
      </c>
      <c r="B51" s="23">
        <v>0</v>
      </c>
    </row>
    <row r="52" spans="1:5" ht="15.75" thickBot="1" x14ac:dyDescent="0.3">
      <c r="A52" s="28" t="s">
        <v>50</v>
      </c>
      <c r="B52" s="23">
        <v>1832337</v>
      </c>
    </row>
    <row r="53" spans="1:5" ht="15.75" thickBot="1" x14ac:dyDescent="0.3">
      <c r="A53" s="36" t="s">
        <v>114</v>
      </c>
      <c r="B53" s="37">
        <v>42203307.509999998</v>
      </c>
      <c r="E53" s="5"/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5"/>
  <sheetViews>
    <sheetView zoomScaleNormal="100" workbookViewId="0">
      <selection activeCell="AA3" sqref="AA3"/>
    </sheetView>
  </sheetViews>
  <sheetFormatPr defaultColWidth="9.140625" defaultRowHeight="15" x14ac:dyDescent="0.25"/>
  <cols>
    <col min="1" max="1" width="5.140625" style="3" bestFit="1" customWidth="1"/>
    <col min="2" max="2" width="49.28515625" style="3" customWidth="1"/>
    <col min="3" max="3" width="12.5703125" style="3" customWidth="1"/>
    <col min="4" max="4" width="14.42578125" style="3" customWidth="1"/>
    <col min="5" max="5" width="14.85546875" style="3" customWidth="1"/>
    <col min="6" max="6" width="15" style="3" customWidth="1"/>
    <col min="7" max="7" width="17.7109375" style="3" customWidth="1"/>
    <col min="8" max="8" width="13.85546875" style="3" customWidth="1"/>
    <col min="9" max="9" width="14.28515625" style="3" customWidth="1"/>
    <col min="10" max="10" width="12.5703125" style="3" customWidth="1"/>
    <col min="11" max="11" width="13.42578125" style="3" customWidth="1"/>
    <col min="12" max="12" width="17.140625" style="3" customWidth="1"/>
    <col min="13" max="13" width="10.28515625" style="3" bestFit="1" customWidth="1"/>
    <col min="14" max="14" width="15.28515625" style="3" customWidth="1"/>
    <col min="15" max="15" width="13.28515625" style="3" bestFit="1" customWidth="1"/>
    <col min="16" max="16" width="17.28515625" style="3" customWidth="1"/>
    <col min="17" max="17" width="14.42578125" style="3" customWidth="1"/>
    <col min="18" max="18" width="14.42578125" style="3" bestFit="1" customWidth="1"/>
    <col min="19" max="19" width="18.28515625" style="3" customWidth="1"/>
    <col min="20" max="20" width="15.28515625" style="3" customWidth="1"/>
    <col min="21" max="21" width="13.28515625" style="3" bestFit="1" customWidth="1"/>
    <col min="22" max="22" width="15.5703125" style="3" customWidth="1"/>
    <col min="23" max="23" width="13.28515625" style="3" bestFit="1" customWidth="1"/>
    <col min="24" max="24" width="14" style="3" bestFit="1" customWidth="1"/>
    <col min="25" max="25" width="14.5703125" style="3" customWidth="1"/>
    <col min="26" max="26" width="16.140625" style="3" customWidth="1"/>
    <col min="27" max="27" width="9.140625" style="3"/>
    <col min="28" max="28" width="12" style="3" bestFit="1" customWidth="1"/>
    <col min="29" max="16384" width="9.140625" style="3"/>
  </cols>
  <sheetData>
    <row r="1" spans="1:28" ht="15" customHeight="1" x14ac:dyDescent="0.3">
      <c r="A1" s="73" t="s">
        <v>105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11"/>
      <c r="AB1" s="11"/>
    </row>
    <row r="2" spans="1:28" ht="18.75" x14ac:dyDescent="0.3">
      <c r="A2" s="73" t="s">
        <v>121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11"/>
      <c r="AB2" s="11"/>
    </row>
    <row r="3" spans="1:28" ht="19.5" thickBot="1" x14ac:dyDescent="0.35">
      <c r="A3" s="74" t="s">
        <v>125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11"/>
      <c r="AB3" s="11"/>
    </row>
    <row r="4" spans="1:28" ht="48" thickBot="1" x14ac:dyDescent="0.3">
      <c r="A4" s="9" t="s">
        <v>52</v>
      </c>
      <c r="B4" s="6" t="s">
        <v>53</v>
      </c>
      <c r="C4" s="8" t="s">
        <v>54</v>
      </c>
      <c r="D4" s="8" t="s">
        <v>55</v>
      </c>
      <c r="E4" s="8" t="s">
        <v>56</v>
      </c>
      <c r="F4" s="8" t="s">
        <v>57</v>
      </c>
      <c r="G4" s="8" t="s">
        <v>58</v>
      </c>
      <c r="H4" s="8" t="s">
        <v>59</v>
      </c>
      <c r="I4" s="8" t="s">
        <v>60</v>
      </c>
      <c r="J4" s="8" t="s">
        <v>61</v>
      </c>
      <c r="K4" s="8" t="s">
        <v>62</v>
      </c>
      <c r="L4" s="6" t="s">
        <v>120</v>
      </c>
      <c r="M4" s="8" t="s">
        <v>65</v>
      </c>
      <c r="N4" s="8" t="s">
        <v>63</v>
      </c>
      <c r="O4" s="6" t="s">
        <v>64</v>
      </c>
      <c r="P4" s="7" t="s">
        <v>66</v>
      </c>
      <c r="Q4" s="8" t="s">
        <v>67</v>
      </c>
      <c r="R4" s="8" t="s">
        <v>68</v>
      </c>
      <c r="S4" s="66" t="s">
        <v>69</v>
      </c>
      <c r="T4" s="7" t="s">
        <v>70</v>
      </c>
      <c r="U4" s="8" t="s">
        <v>71</v>
      </c>
      <c r="V4" s="8" t="s">
        <v>72</v>
      </c>
      <c r="W4" s="6" t="s">
        <v>73</v>
      </c>
      <c r="X4" s="7" t="s">
        <v>74</v>
      </c>
      <c r="Y4" s="8" t="s">
        <v>69</v>
      </c>
      <c r="Z4" s="66" t="s">
        <v>75</v>
      </c>
      <c r="AA4" s="11"/>
      <c r="AB4" s="11"/>
    </row>
    <row r="5" spans="1:28" x14ac:dyDescent="0.25">
      <c r="A5" s="13">
        <v>1</v>
      </c>
      <c r="B5" s="14" t="s">
        <v>76</v>
      </c>
      <c r="C5" s="57">
        <v>717747.02</v>
      </c>
      <c r="D5" s="58">
        <v>1112171</v>
      </c>
      <c r="E5" s="59">
        <v>1183387.45</v>
      </c>
      <c r="F5" s="58">
        <v>170354</v>
      </c>
      <c r="G5" s="59">
        <v>22790809</v>
      </c>
      <c r="H5" s="58">
        <v>3452779.0700000003</v>
      </c>
      <c r="I5" s="59">
        <v>1107608</v>
      </c>
      <c r="J5" s="58">
        <v>379198</v>
      </c>
      <c r="K5" s="59">
        <v>110653</v>
      </c>
      <c r="L5" s="58">
        <v>6273871</v>
      </c>
      <c r="M5" s="59">
        <v>5979</v>
      </c>
      <c r="N5" s="58">
        <v>2170809.2400000002</v>
      </c>
      <c r="O5" s="59">
        <v>98270</v>
      </c>
      <c r="P5" s="58">
        <v>34242799.049999997</v>
      </c>
      <c r="Q5" s="59">
        <v>51113740.909999996</v>
      </c>
      <c r="R5" s="57">
        <v>31050</v>
      </c>
      <c r="S5" s="58">
        <f>SUM(C5:R5)</f>
        <v>124961225.73999999</v>
      </c>
      <c r="T5" s="67">
        <v>11694944</v>
      </c>
      <c r="U5" s="59">
        <v>458113.46</v>
      </c>
      <c r="V5" s="58">
        <v>19161398.77</v>
      </c>
      <c r="W5" s="59">
        <v>534303</v>
      </c>
      <c r="X5" s="57">
        <v>531160</v>
      </c>
      <c r="Y5" s="57">
        <f>SUM(T5:X5)</f>
        <v>32379919.23</v>
      </c>
      <c r="Z5" s="58">
        <f>S5+Y5</f>
        <v>157341144.97</v>
      </c>
      <c r="AA5" s="11"/>
      <c r="AB5" s="11"/>
    </row>
    <row r="6" spans="1:28" x14ac:dyDescent="0.25">
      <c r="A6" s="15">
        <v>2</v>
      </c>
      <c r="B6" s="16" t="s">
        <v>77</v>
      </c>
      <c r="C6" s="60">
        <v>337081</v>
      </c>
      <c r="D6" s="61">
        <v>1101747</v>
      </c>
      <c r="E6" s="62">
        <v>382052</v>
      </c>
      <c r="F6" s="61">
        <v>53200</v>
      </c>
      <c r="G6" s="62">
        <v>1495809</v>
      </c>
      <c r="H6" s="61">
        <v>1163577.92</v>
      </c>
      <c r="I6" s="62">
        <v>122528</v>
      </c>
      <c r="J6" s="61">
        <v>34915</v>
      </c>
      <c r="K6" s="62">
        <v>110153</v>
      </c>
      <c r="L6" s="61">
        <v>6273871</v>
      </c>
      <c r="M6" s="62">
        <v>0</v>
      </c>
      <c r="N6" s="61">
        <v>1253351</v>
      </c>
      <c r="O6" s="62">
        <v>8195</v>
      </c>
      <c r="P6" s="61">
        <v>2066896.68</v>
      </c>
      <c r="Q6" s="62">
        <v>45009766.149999999</v>
      </c>
      <c r="R6" s="60">
        <v>7763</v>
      </c>
      <c r="S6" s="61">
        <f t="shared" ref="S6:S33" si="0">SUM(C6:R6)</f>
        <v>59420905.75</v>
      </c>
      <c r="T6" s="68">
        <v>8662579</v>
      </c>
      <c r="U6" s="62">
        <v>0</v>
      </c>
      <c r="V6" s="61">
        <v>2149152</v>
      </c>
      <c r="W6" s="62">
        <v>0</v>
      </c>
      <c r="X6" s="60">
        <v>0</v>
      </c>
      <c r="Y6" s="60">
        <f t="shared" ref="Y6:Y33" si="1">SUM(T6:X6)</f>
        <v>10811731</v>
      </c>
      <c r="Z6" s="61">
        <f t="shared" ref="Z6:Z33" si="2">S6+Y6</f>
        <v>70232636.75</v>
      </c>
      <c r="AA6" s="11"/>
      <c r="AB6" s="32"/>
    </row>
    <row r="7" spans="1:28" x14ac:dyDescent="0.25">
      <c r="A7" s="15">
        <v>3</v>
      </c>
      <c r="B7" s="16" t="s">
        <v>78</v>
      </c>
      <c r="C7" s="60">
        <v>380666.02</v>
      </c>
      <c r="D7" s="61">
        <v>10424</v>
      </c>
      <c r="E7" s="62">
        <v>801335.45</v>
      </c>
      <c r="F7" s="61">
        <v>117154</v>
      </c>
      <c r="G7" s="62">
        <v>21295000</v>
      </c>
      <c r="H7" s="61">
        <v>2289201.15</v>
      </c>
      <c r="I7" s="62">
        <v>985080</v>
      </c>
      <c r="J7" s="61">
        <v>344283</v>
      </c>
      <c r="K7" s="62">
        <v>500</v>
      </c>
      <c r="L7" s="61">
        <v>0</v>
      </c>
      <c r="M7" s="62">
        <v>5979</v>
      </c>
      <c r="N7" s="61">
        <v>917458.24</v>
      </c>
      <c r="O7" s="62">
        <v>90075</v>
      </c>
      <c r="P7" s="61">
        <v>32175902.370000001</v>
      </c>
      <c r="Q7" s="62">
        <v>6103974.7599999998</v>
      </c>
      <c r="R7" s="60">
        <v>23287</v>
      </c>
      <c r="S7" s="61">
        <f t="shared" si="0"/>
        <v>65540319.989999995</v>
      </c>
      <c r="T7" s="68">
        <v>3032365</v>
      </c>
      <c r="U7" s="62">
        <v>458113.46</v>
      </c>
      <c r="V7" s="61">
        <v>17012246.77</v>
      </c>
      <c r="W7" s="62">
        <v>534303</v>
      </c>
      <c r="X7" s="60">
        <v>531160</v>
      </c>
      <c r="Y7" s="60">
        <f t="shared" si="1"/>
        <v>21568188.23</v>
      </c>
      <c r="Z7" s="61">
        <f t="shared" si="2"/>
        <v>87108508.219999999</v>
      </c>
      <c r="AA7" s="11"/>
      <c r="AB7" s="11"/>
    </row>
    <row r="8" spans="1:28" x14ac:dyDescent="0.25">
      <c r="A8" s="15">
        <v>4</v>
      </c>
      <c r="B8" s="16" t="s">
        <v>79</v>
      </c>
      <c r="C8" s="60">
        <v>198287.71</v>
      </c>
      <c r="D8" s="61">
        <v>-7235</v>
      </c>
      <c r="E8" s="62">
        <v>121727.53</v>
      </c>
      <c r="F8" s="61">
        <v>61528</v>
      </c>
      <c r="G8" s="62">
        <v>2320117</v>
      </c>
      <c r="H8" s="61">
        <v>669601.68999999994</v>
      </c>
      <c r="I8" s="62">
        <v>360488</v>
      </c>
      <c r="J8" s="61">
        <v>103840</v>
      </c>
      <c r="K8" s="62">
        <v>0</v>
      </c>
      <c r="L8" s="61">
        <v>0</v>
      </c>
      <c r="M8" s="62">
        <v>0</v>
      </c>
      <c r="N8" s="61">
        <v>337010.78</v>
      </c>
      <c r="O8" s="62">
        <v>24728</v>
      </c>
      <c r="P8" s="61">
        <v>9107701.6799999997</v>
      </c>
      <c r="Q8" s="62">
        <v>4826635.34</v>
      </c>
      <c r="R8" s="60">
        <v>0</v>
      </c>
      <c r="S8" s="61">
        <f t="shared" si="0"/>
        <v>18124430.73</v>
      </c>
      <c r="T8" s="68">
        <v>1902333</v>
      </c>
      <c r="U8" s="62">
        <v>125959.28</v>
      </c>
      <c r="V8" s="61">
        <v>16640759.300000001</v>
      </c>
      <c r="W8" s="62">
        <v>0</v>
      </c>
      <c r="X8" s="60">
        <v>10716020</v>
      </c>
      <c r="Y8" s="60">
        <f t="shared" si="1"/>
        <v>29385071.580000002</v>
      </c>
      <c r="Z8" s="61">
        <f t="shared" si="2"/>
        <v>47509502.310000002</v>
      </c>
      <c r="AA8" s="11"/>
      <c r="AB8" s="11"/>
    </row>
    <row r="9" spans="1:28" x14ac:dyDescent="0.25">
      <c r="A9" s="15">
        <v>5</v>
      </c>
      <c r="B9" s="16" t="s">
        <v>80</v>
      </c>
      <c r="C9" s="60">
        <v>185353.75</v>
      </c>
      <c r="D9" s="61">
        <v>0</v>
      </c>
      <c r="E9" s="62">
        <v>136683.93</v>
      </c>
      <c r="F9" s="61">
        <v>58889</v>
      </c>
      <c r="G9" s="62">
        <v>2251036</v>
      </c>
      <c r="H9" s="61">
        <v>693933.94</v>
      </c>
      <c r="I9" s="62">
        <v>425054</v>
      </c>
      <c r="J9" s="61">
        <v>125497</v>
      </c>
      <c r="K9" s="62">
        <v>0</v>
      </c>
      <c r="L9" s="61">
        <v>0</v>
      </c>
      <c r="M9" s="62">
        <v>0</v>
      </c>
      <c r="N9" s="61">
        <v>534783.23</v>
      </c>
      <c r="O9" s="62">
        <v>32254</v>
      </c>
      <c r="P9" s="61">
        <v>9826873.8399999999</v>
      </c>
      <c r="Q9" s="62">
        <v>4830168.3499999996</v>
      </c>
      <c r="R9" s="60">
        <v>260</v>
      </c>
      <c r="S9" s="61">
        <f t="shared" si="0"/>
        <v>19100787.039999999</v>
      </c>
      <c r="T9" s="68">
        <v>1986525</v>
      </c>
      <c r="U9" s="62">
        <v>122151</v>
      </c>
      <c r="V9" s="61">
        <v>18787862.600000001</v>
      </c>
      <c r="W9" s="62">
        <v>0</v>
      </c>
      <c r="X9" s="60">
        <v>7165024</v>
      </c>
      <c r="Y9" s="60">
        <f t="shared" si="1"/>
        <v>28061562.600000001</v>
      </c>
      <c r="Z9" s="61">
        <f t="shared" si="2"/>
        <v>47162349.640000001</v>
      </c>
      <c r="AA9" s="11"/>
      <c r="AB9" s="11"/>
    </row>
    <row r="10" spans="1:28" x14ac:dyDescent="0.25">
      <c r="A10" s="15">
        <v>6</v>
      </c>
      <c r="B10" s="16" t="s">
        <v>81</v>
      </c>
      <c r="C10" s="60">
        <v>393599.98</v>
      </c>
      <c r="D10" s="61">
        <v>3189</v>
      </c>
      <c r="E10" s="62">
        <v>786379.05</v>
      </c>
      <c r="F10" s="61">
        <v>119793</v>
      </c>
      <c r="G10" s="62">
        <v>21364081</v>
      </c>
      <c r="H10" s="61">
        <v>2264868.9</v>
      </c>
      <c r="I10" s="62">
        <v>920514</v>
      </c>
      <c r="J10" s="61">
        <v>322626</v>
      </c>
      <c r="K10" s="62">
        <v>500</v>
      </c>
      <c r="L10" s="61">
        <v>0</v>
      </c>
      <c r="M10" s="62">
        <v>5979</v>
      </c>
      <c r="N10" s="61">
        <v>719685.79</v>
      </c>
      <c r="O10" s="62">
        <v>82549</v>
      </c>
      <c r="P10" s="61">
        <v>31456730.210000001</v>
      </c>
      <c r="Q10" s="62">
        <v>6100441.75</v>
      </c>
      <c r="R10" s="60">
        <v>23027</v>
      </c>
      <c r="S10" s="61">
        <f t="shared" si="0"/>
        <v>64563963.68</v>
      </c>
      <c r="T10" s="68">
        <v>2948173</v>
      </c>
      <c r="U10" s="62">
        <v>461921.74</v>
      </c>
      <c r="V10" s="61">
        <v>14865143.469999999</v>
      </c>
      <c r="W10" s="62">
        <v>534303</v>
      </c>
      <c r="X10" s="60">
        <v>4082156</v>
      </c>
      <c r="Y10" s="60">
        <f t="shared" si="1"/>
        <v>22891697.210000001</v>
      </c>
      <c r="Z10" s="61">
        <f t="shared" si="2"/>
        <v>87455660.890000001</v>
      </c>
      <c r="AA10" s="11"/>
      <c r="AB10" s="11"/>
    </row>
    <row r="11" spans="1:28" x14ac:dyDescent="0.25">
      <c r="A11" s="15">
        <v>7</v>
      </c>
      <c r="B11" s="16" t="s">
        <v>82</v>
      </c>
      <c r="C11" s="60">
        <v>175809.46</v>
      </c>
      <c r="D11" s="61">
        <v>712134</v>
      </c>
      <c r="E11" s="62">
        <v>353104.67000000004</v>
      </c>
      <c r="F11" s="61">
        <v>34469</v>
      </c>
      <c r="G11" s="62">
        <v>12695949</v>
      </c>
      <c r="H11" s="61">
        <v>244873.98</v>
      </c>
      <c r="I11" s="62">
        <v>17100</v>
      </c>
      <c r="J11" s="61">
        <v>38559</v>
      </c>
      <c r="K11" s="62">
        <v>0</v>
      </c>
      <c r="L11" s="61">
        <v>1174670</v>
      </c>
      <c r="M11" s="62">
        <v>0</v>
      </c>
      <c r="N11" s="61">
        <v>153849.85</v>
      </c>
      <c r="O11" s="62">
        <v>5800</v>
      </c>
      <c r="P11" s="61">
        <v>15962342.17</v>
      </c>
      <c r="Q11" s="62">
        <v>3677486.36</v>
      </c>
      <c r="R11" s="60">
        <v>0</v>
      </c>
      <c r="S11" s="61">
        <f t="shared" si="0"/>
        <v>35246147.490000002</v>
      </c>
      <c r="T11" s="68">
        <v>1778558</v>
      </c>
      <c r="U11" s="62">
        <v>28323.8</v>
      </c>
      <c r="V11" s="61">
        <v>6643352</v>
      </c>
      <c r="W11" s="62">
        <v>117955</v>
      </c>
      <c r="X11" s="60">
        <v>4329281</v>
      </c>
      <c r="Y11" s="60">
        <f t="shared" si="1"/>
        <v>12897469.800000001</v>
      </c>
      <c r="Z11" s="61">
        <f t="shared" si="2"/>
        <v>48143617.290000007</v>
      </c>
      <c r="AA11" s="11"/>
      <c r="AB11" s="11"/>
    </row>
    <row r="12" spans="1:28" x14ac:dyDescent="0.25">
      <c r="A12" s="15">
        <v>8</v>
      </c>
      <c r="B12" s="16" t="s">
        <v>83</v>
      </c>
      <c r="C12" s="60">
        <v>0</v>
      </c>
      <c r="D12" s="61">
        <v>1068249</v>
      </c>
      <c r="E12" s="62">
        <v>347013.82</v>
      </c>
      <c r="F12" s="61">
        <v>0</v>
      </c>
      <c r="G12" s="62">
        <v>366688</v>
      </c>
      <c r="H12" s="61">
        <v>415932</v>
      </c>
      <c r="I12" s="62">
        <v>188603</v>
      </c>
      <c r="J12" s="61">
        <v>55000</v>
      </c>
      <c r="K12" s="62">
        <v>0</v>
      </c>
      <c r="L12" s="61">
        <v>296864</v>
      </c>
      <c r="M12" s="62">
        <v>0</v>
      </c>
      <c r="N12" s="61">
        <v>262125</v>
      </c>
      <c r="O12" s="62">
        <v>0</v>
      </c>
      <c r="P12" s="61">
        <v>4975792.3100000005</v>
      </c>
      <c r="Q12" s="62">
        <v>4262789</v>
      </c>
      <c r="R12" s="60">
        <v>0</v>
      </c>
      <c r="S12" s="61">
        <f t="shared" si="0"/>
        <v>12239056.130000001</v>
      </c>
      <c r="T12" s="68">
        <v>1557050</v>
      </c>
      <c r="U12" s="62">
        <v>0</v>
      </c>
      <c r="V12" s="61">
        <v>0</v>
      </c>
      <c r="W12" s="62">
        <v>0</v>
      </c>
      <c r="X12" s="60">
        <v>0</v>
      </c>
      <c r="Y12" s="60">
        <f t="shared" si="1"/>
        <v>1557050</v>
      </c>
      <c r="Z12" s="61">
        <f t="shared" si="2"/>
        <v>13796106.130000001</v>
      </c>
      <c r="AA12" s="11"/>
      <c r="AB12" s="11"/>
    </row>
    <row r="13" spans="1:28" x14ac:dyDescent="0.25">
      <c r="A13" s="15">
        <v>9</v>
      </c>
      <c r="B13" s="16" t="s">
        <v>84</v>
      </c>
      <c r="C13" s="60">
        <v>16673</v>
      </c>
      <c r="D13" s="61">
        <v>410718</v>
      </c>
      <c r="E13" s="62">
        <v>304356</v>
      </c>
      <c r="F13" s="61">
        <v>5000</v>
      </c>
      <c r="G13" s="62">
        <v>60000</v>
      </c>
      <c r="H13" s="61">
        <v>349639</v>
      </c>
      <c r="I13" s="62">
        <v>387007</v>
      </c>
      <c r="J13" s="61">
        <v>5000</v>
      </c>
      <c r="K13" s="62">
        <v>0</v>
      </c>
      <c r="L13" s="61">
        <v>60002</v>
      </c>
      <c r="M13" s="62">
        <v>0</v>
      </c>
      <c r="N13" s="61">
        <v>519012</v>
      </c>
      <c r="O13" s="62">
        <v>0</v>
      </c>
      <c r="P13" s="61">
        <v>4305337.5999999996</v>
      </c>
      <c r="Q13" s="62">
        <v>2816452.48</v>
      </c>
      <c r="R13" s="60">
        <v>0</v>
      </c>
      <c r="S13" s="61">
        <f t="shared" si="0"/>
        <v>9239197.0800000001</v>
      </c>
      <c r="T13" s="68">
        <v>1561523</v>
      </c>
      <c r="U13" s="62">
        <v>0</v>
      </c>
      <c r="V13" s="61">
        <v>313000</v>
      </c>
      <c r="W13" s="62">
        <v>0</v>
      </c>
      <c r="X13" s="60">
        <v>0</v>
      </c>
      <c r="Y13" s="60">
        <f t="shared" si="1"/>
        <v>1874523</v>
      </c>
      <c r="Z13" s="61">
        <f t="shared" si="2"/>
        <v>11113720.08</v>
      </c>
      <c r="AA13" s="11"/>
      <c r="AB13" s="11"/>
    </row>
    <row r="14" spans="1:28" x14ac:dyDescent="0.25">
      <c r="A14" s="15">
        <v>10</v>
      </c>
      <c r="B14" s="16" t="s">
        <v>85</v>
      </c>
      <c r="C14" s="60">
        <v>0</v>
      </c>
      <c r="D14" s="61">
        <v>106825</v>
      </c>
      <c r="E14" s="62">
        <v>49284.22</v>
      </c>
      <c r="F14" s="61">
        <v>0</v>
      </c>
      <c r="G14" s="62">
        <v>441174</v>
      </c>
      <c r="H14" s="61">
        <v>21697</v>
      </c>
      <c r="I14" s="62">
        <v>18860</v>
      </c>
      <c r="J14" s="61">
        <v>5500</v>
      </c>
      <c r="K14" s="62">
        <v>0</v>
      </c>
      <c r="L14" s="61">
        <v>29686</v>
      </c>
      <c r="M14" s="62">
        <v>0</v>
      </c>
      <c r="N14" s="61">
        <v>32316</v>
      </c>
      <c r="O14" s="62">
        <v>0</v>
      </c>
      <c r="P14" s="61">
        <v>576873.25</v>
      </c>
      <c r="Q14" s="62">
        <v>231057</v>
      </c>
      <c r="R14" s="60">
        <v>0</v>
      </c>
      <c r="S14" s="61">
        <f t="shared" si="0"/>
        <v>1513272.47</v>
      </c>
      <c r="T14" s="68">
        <v>0</v>
      </c>
      <c r="U14" s="62">
        <v>0</v>
      </c>
      <c r="V14" s="61">
        <v>0</v>
      </c>
      <c r="W14" s="62">
        <v>0</v>
      </c>
      <c r="X14" s="60">
        <v>0</v>
      </c>
      <c r="Y14" s="60">
        <f t="shared" si="1"/>
        <v>0</v>
      </c>
      <c r="Z14" s="61">
        <f t="shared" si="2"/>
        <v>1513272.47</v>
      </c>
      <c r="AA14" s="11"/>
      <c r="AB14" s="11"/>
    </row>
    <row r="15" spans="1:28" x14ac:dyDescent="0.25">
      <c r="A15" s="15">
        <v>11</v>
      </c>
      <c r="B15" s="16" t="s">
        <v>86</v>
      </c>
      <c r="C15" s="60">
        <v>45</v>
      </c>
      <c r="D15" s="61">
        <v>41072</v>
      </c>
      <c r="E15" s="62">
        <v>29500</v>
      </c>
      <c r="F15" s="61">
        <v>500</v>
      </c>
      <c r="G15" s="62">
        <v>611676</v>
      </c>
      <c r="H15" s="61">
        <v>41694</v>
      </c>
      <c r="I15" s="62">
        <v>38701</v>
      </c>
      <c r="J15" s="61">
        <v>500</v>
      </c>
      <c r="K15" s="62">
        <v>0</v>
      </c>
      <c r="L15" s="61">
        <v>6000</v>
      </c>
      <c r="M15" s="62">
        <v>0</v>
      </c>
      <c r="N15" s="61">
        <v>75383</v>
      </c>
      <c r="O15" s="62">
        <v>0</v>
      </c>
      <c r="P15" s="61">
        <v>473803.44</v>
      </c>
      <c r="Q15" s="62">
        <v>74975.97</v>
      </c>
      <c r="R15" s="60">
        <v>0</v>
      </c>
      <c r="S15" s="61">
        <f t="shared" si="0"/>
        <v>1393850.41</v>
      </c>
      <c r="T15" s="68">
        <v>0</v>
      </c>
      <c r="U15" s="62">
        <v>0</v>
      </c>
      <c r="V15" s="61">
        <v>0</v>
      </c>
      <c r="W15" s="62">
        <v>0</v>
      </c>
      <c r="X15" s="60">
        <v>0</v>
      </c>
      <c r="Y15" s="60">
        <f t="shared" si="1"/>
        <v>0</v>
      </c>
      <c r="Z15" s="61">
        <f t="shared" si="2"/>
        <v>1393850.41</v>
      </c>
      <c r="AA15" s="11"/>
      <c r="AB15" s="11"/>
    </row>
    <row r="16" spans="1:28" x14ac:dyDescent="0.25">
      <c r="A16" s="15">
        <v>12</v>
      </c>
      <c r="B16" s="16" t="s">
        <v>87</v>
      </c>
      <c r="C16" s="60">
        <v>192527.46</v>
      </c>
      <c r="D16" s="61">
        <v>-11150</v>
      </c>
      <c r="E16" s="62">
        <v>290662.63</v>
      </c>
      <c r="F16" s="61">
        <v>39969</v>
      </c>
      <c r="G16" s="62">
        <v>12559763</v>
      </c>
      <c r="H16" s="61">
        <v>198577.98</v>
      </c>
      <c r="I16" s="62">
        <v>235345</v>
      </c>
      <c r="J16" s="61">
        <v>-16441</v>
      </c>
      <c r="K16" s="62">
        <v>0</v>
      </c>
      <c r="L16" s="61">
        <v>914122</v>
      </c>
      <c r="M16" s="62">
        <v>0</v>
      </c>
      <c r="N16" s="61">
        <v>453803.85</v>
      </c>
      <c r="O16" s="62">
        <v>5800</v>
      </c>
      <c r="P16" s="61">
        <v>15188817.65</v>
      </c>
      <c r="Q16" s="62">
        <v>2075068.81</v>
      </c>
      <c r="R16" s="60">
        <v>0</v>
      </c>
      <c r="S16" s="61">
        <f t="shared" si="0"/>
        <v>32126866.379999999</v>
      </c>
      <c r="T16" s="68">
        <v>1783031</v>
      </c>
      <c r="U16" s="62">
        <v>28323.8</v>
      </c>
      <c r="V16" s="61">
        <v>6956352</v>
      </c>
      <c r="W16" s="62">
        <v>117955</v>
      </c>
      <c r="X16" s="60">
        <v>4329281</v>
      </c>
      <c r="Y16" s="60">
        <f t="shared" si="1"/>
        <v>13214942.800000001</v>
      </c>
      <c r="Z16" s="61">
        <f t="shared" si="2"/>
        <v>45341809.18</v>
      </c>
      <c r="AA16" s="11"/>
      <c r="AB16" s="11"/>
    </row>
    <row r="17" spans="1:28" x14ac:dyDescent="0.25">
      <c r="A17" s="15">
        <v>13</v>
      </c>
      <c r="B17" s="16" t="s">
        <v>88</v>
      </c>
      <c r="C17" s="60">
        <v>91358</v>
      </c>
      <c r="D17" s="61">
        <v>-26944</v>
      </c>
      <c r="E17" s="62">
        <v>274731</v>
      </c>
      <c r="F17" s="61">
        <v>0</v>
      </c>
      <c r="G17" s="62">
        <v>581287</v>
      </c>
      <c r="H17" s="61">
        <v>30262</v>
      </c>
      <c r="I17" s="62">
        <v>0</v>
      </c>
      <c r="J17" s="61">
        <v>0</v>
      </c>
      <c r="K17" s="62">
        <v>0</v>
      </c>
      <c r="L17" s="61">
        <v>914122</v>
      </c>
      <c r="M17" s="62">
        <v>0</v>
      </c>
      <c r="N17" s="61">
        <v>5407</v>
      </c>
      <c r="O17" s="62">
        <v>0</v>
      </c>
      <c r="P17" s="61">
        <v>1170553</v>
      </c>
      <c r="Q17" s="62">
        <v>1597340.48</v>
      </c>
      <c r="R17" s="60">
        <v>0</v>
      </c>
      <c r="S17" s="61">
        <f t="shared" si="0"/>
        <v>4638116.4800000004</v>
      </c>
      <c r="T17" s="68">
        <v>1360261</v>
      </c>
      <c r="U17" s="62">
        <v>0</v>
      </c>
      <c r="V17" s="61">
        <v>668507</v>
      </c>
      <c r="W17" s="62">
        <v>0</v>
      </c>
      <c r="X17" s="60">
        <v>0</v>
      </c>
      <c r="Y17" s="60">
        <f t="shared" si="1"/>
        <v>2028768</v>
      </c>
      <c r="Z17" s="61">
        <f t="shared" si="2"/>
        <v>6666884.4800000004</v>
      </c>
      <c r="AA17" s="11"/>
      <c r="AB17" s="11"/>
    </row>
    <row r="18" spans="1:28" x14ac:dyDescent="0.25">
      <c r="A18" s="15">
        <v>14</v>
      </c>
      <c r="B18" s="16" t="s">
        <v>89</v>
      </c>
      <c r="C18" s="60">
        <v>101169.45999999999</v>
      </c>
      <c r="D18" s="61">
        <v>15794</v>
      </c>
      <c r="E18" s="62">
        <v>15931.630000000005</v>
      </c>
      <c r="F18" s="61">
        <v>39969</v>
      </c>
      <c r="G18" s="62">
        <v>11978476</v>
      </c>
      <c r="H18" s="61">
        <v>168315.97999999998</v>
      </c>
      <c r="I18" s="62">
        <v>235345</v>
      </c>
      <c r="J18" s="61">
        <v>-16441</v>
      </c>
      <c r="K18" s="62">
        <v>0</v>
      </c>
      <c r="L18" s="61">
        <v>0</v>
      </c>
      <c r="M18" s="62">
        <v>0</v>
      </c>
      <c r="N18" s="61">
        <v>448396.85</v>
      </c>
      <c r="O18" s="62">
        <v>5800</v>
      </c>
      <c r="P18" s="61">
        <v>14018264.65</v>
      </c>
      <c r="Q18" s="62">
        <v>477728.32999999996</v>
      </c>
      <c r="R18" s="60">
        <v>0</v>
      </c>
      <c r="S18" s="61">
        <f t="shared" si="0"/>
        <v>27488749.899999999</v>
      </c>
      <c r="T18" s="68">
        <v>422770</v>
      </c>
      <c r="U18" s="62">
        <v>28323.8</v>
      </c>
      <c r="V18" s="61">
        <v>6287845</v>
      </c>
      <c r="W18" s="62">
        <v>117955</v>
      </c>
      <c r="X18" s="60">
        <v>4329281</v>
      </c>
      <c r="Y18" s="60">
        <f t="shared" si="1"/>
        <v>11186174.800000001</v>
      </c>
      <c r="Z18" s="61">
        <f t="shared" si="2"/>
        <v>38674924.700000003</v>
      </c>
      <c r="AA18" s="11"/>
      <c r="AB18" s="11"/>
    </row>
    <row r="19" spans="1:28" x14ac:dyDescent="0.25">
      <c r="A19" s="15">
        <v>15</v>
      </c>
      <c r="B19" s="16" t="s">
        <v>90</v>
      </c>
      <c r="C19" s="60">
        <v>-4019</v>
      </c>
      <c r="D19" s="61">
        <v>0</v>
      </c>
      <c r="E19" s="62">
        <v>0</v>
      </c>
      <c r="F19" s="61">
        <v>0</v>
      </c>
      <c r="G19" s="62">
        <v>152461</v>
      </c>
      <c r="H19" s="61">
        <v>0</v>
      </c>
      <c r="I19" s="62">
        <v>0</v>
      </c>
      <c r="J19" s="61">
        <v>0</v>
      </c>
      <c r="K19" s="62">
        <v>0</v>
      </c>
      <c r="L19" s="61">
        <v>0</v>
      </c>
      <c r="M19" s="62">
        <v>0</v>
      </c>
      <c r="N19" s="61">
        <v>0</v>
      </c>
      <c r="O19" s="62">
        <v>0</v>
      </c>
      <c r="P19" s="61">
        <v>0</v>
      </c>
      <c r="Q19" s="62">
        <v>0</v>
      </c>
      <c r="R19" s="60">
        <v>0</v>
      </c>
      <c r="S19" s="61">
        <f t="shared" si="0"/>
        <v>148442</v>
      </c>
      <c r="T19" s="68">
        <v>66256</v>
      </c>
      <c r="U19" s="62">
        <v>0</v>
      </c>
      <c r="V19" s="61">
        <v>466978</v>
      </c>
      <c r="W19" s="62">
        <v>519930</v>
      </c>
      <c r="X19" s="60">
        <v>0</v>
      </c>
      <c r="Y19" s="60">
        <f t="shared" si="1"/>
        <v>1053164</v>
      </c>
      <c r="Z19" s="61">
        <f t="shared" si="2"/>
        <v>1201606</v>
      </c>
      <c r="AA19" s="11"/>
      <c r="AB19" s="11"/>
    </row>
    <row r="20" spans="1:28" x14ac:dyDescent="0.25">
      <c r="A20" s="15">
        <v>16</v>
      </c>
      <c r="B20" s="16" t="s">
        <v>91</v>
      </c>
      <c r="C20" s="60">
        <v>97150.459999999992</v>
      </c>
      <c r="D20" s="61">
        <v>15794</v>
      </c>
      <c r="E20" s="62">
        <v>15931.630000000005</v>
      </c>
      <c r="F20" s="61">
        <v>39969</v>
      </c>
      <c r="G20" s="62">
        <v>12130937</v>
      </c>
      <c r="H20" s="61">
        <v>168315.97999999998</v>
      </c>
      <c r="I20" s="62">
        <v>235345</v>
      </c>
      <c r="J20" s="61">
        <v>-16441</v>
      </c>
      <c r="K20" s="62">
        <v>0</v>
      </c>
      <c r="L20" s="61">
        <v>0</v>
      </c>
      <c r="M20" s="62">
        <v>0</v>
      </c>
      <c r="N20" s="61">
        <v>448396.85</v>
      </c>
      <c r="O20" s="62">
        <v>5800</v>
      </c>
      <c r="P20" s="61">
        <v>14018264.65</v>
      </c>
      <c r="Q20" s="62">
        <v>477728.32999999996</v>
      </c>
      <c r="R20" s="60">
        <v>0</v>
      </c>
      <c r="S20" s="61">
        <f t="shared" si="0"/>
        <v>27637191.899999999</v>
      </c>
      <c r="T20" s="68">
        <v>489026</v>
      </c>
      <c r="U20" s="62">
        <v>28323.8</v>
      </c>
      <c r="V20" s="61">
        <v>6754823</v>
      </c>
      <c r="W20" s="62">
        <v>637885</v>
      </c>
      <c r="X20" s="60">
        <v>4329281</v>
      </c>
      <c r="Y20" s="60">
        <f t="shared" si="1"/>
        <v>12239338.800000001</v>
      </c>
      <c r="Z20" s="61">
        <f t="shared" si="2"/>
        <v>39876530.700000003</v>
      </c>
      <c r="AA20" s="11"/>
      <c r="AB20" s="11"/>
    </row>
    <row r="21" spans="1:28" x14ac:dyDescent="0.25">
      <c r="A21" s="15">
        <v>17</v>
      </c>
      <c r="B21" s="16" t="s">
        <v>92</v>
      </c>
      <c r="C21" s="60">
        <v>46726.990000000005</v>
      </c>
      <c r="D21" s="61">
        <v>0</v>
      </c>
      <c r="E21" s="62">
        <v>18892.489999999998</v>
      </c>
      <c r="F21" s="61">
        <v>0</v>
      </c>
      <c r="G21" s="62">
        <v>1843732</v>
      </c>
      <c r="H21" s="61">
        <v>230347.54</v>
      </c>
      <c r="I21" s="62">
        <v>0</v>
      </c>
      <c r="J21" s="61">
        <v>0</v>
      </c>
      <c r="K21" s="62">
        <v>0</v>
      </c>
      <c r="L21" s="61">
        <v>0</v>
      </c>
      <c r="M21" s="62">
        <v>0</v>
      </c>
      <c r="N21" s="61">
        <v>50926.1</v>
      </c>
      <c r="O21" s="62">
        <v>0</v>
      </c>
      <c r="P21" s="61">
        <v>1027733.25</v>
      </c>
      <c r="Q21" s="62">
        <v>1243490.48</v>
      </c>
      <c r="R21" s="60">
        <v>0</v>
      </c>
      <c r="S21" s="61">
        <f t="shared" si="0"/>
        <v>4461848.8499999996</v>
      </c>
      <c r="T21" s="68">
        <v>139729</v>
      </c>
      <c r="U21" s="62">
        <v>29198.94</v>
      </c>
      <c r="V21" s="61">
        <v>2474055.7599999998</v>
      </c>
      <c r="W21" s="62">
        <v>25825</v>
      </c>
      <c r="X21" s="60">
        <v>0</v>
      </c>
      <c r="Y21" s="60">
        <f t="shared" si="1"/>
        <v>2668808.6999999997</v>
      </c>
      <c r="Z21" s="61">
        <f t="shared" si="2"/>
        <v>7130657.5499999989</v>
      </c>
      <c r="AA21" s="11"/>
      <c r="AB21" s="11"/>
    </row>
    <row r="22" spans="1:28" x14ac:dyDescent="0.25">
      <c r="A22" s="15">
        <v>18</v>
      </c>
      <c r="B22" s="16" t="s">
        <v>93</v>
      </c>
      <c r="C22" s="60">
        <v>146949</v>
      </c>
      <c r="D22" s="61">
        <v>49285</v>
      </c>
      <c r="E22" s="62">
        <v>109583</v>
      </c>
      <c r="F22" s="61">
        <v>5726</v>
      </c>
      <c r="G22" s="62">
        <v>2699</v>
      </c>
      <c r="H22" s="61">
        <v>56610</v>
      </c>
      <c r="I22" s="62">
        <v>3487</v>
      </c>
      <c r="J22" s="61">
        <v>183</v>
      </c>
      <c r="K22" s="62">
        <v>19245</v>
      </c>
      <c r="L22" s="61">
        <v>270186</v>
      </c>
      <c r="M22" s="62">
        <v>1</v>
      </c>
      <c r="N22" s="61">
        <v>188216</v>
      </c>
      <c r="O22" s="62">
        <v>0</v>
      </c>
      <c r="P22" s="61">
        <v>162108</v>
      </c>
      <c r="Q22" s="62">
        <v>7099432</v>
      </c>
      <c r="R22" s="60">
        <v>0</v>
      </c>
      <c r="S22" s="61">
        <f t="shared" si="0"/>
        <v>8113710</v>
      </c>
      <c r="T22" s="68">
        <v>1868839</v>
      </c>
      <c r="U22" s="62">
        <v>4</v>
      </c>
      <c r="V22" s="61">
        <v>401764</v>
      </c>
      <c r="W22" s="62">
        <v>0</v>
      </c>
      <c r="X22" s="60">
        <v>0</v>
      </c>
      <c r="Y22" s="60">
        <f t="shared" si="1"/>
        <v>2270607</v>
      </c>
      <c r="Z22" s="61">
        <f t="shared" si="2"/>
        <v>10384317</v>
      </c>
      <c r="AA22" s="11"/>
      <c r="AB22" s="11"/>
    </row>
    <row r="23" spans="1:28" x14ac:dyDescent="0.25">
      <c r="A23" s="15">
        <v>19</v>
      </c>
      <c r="B23" s="16" t="s">
        <v>94</v>
      </c>
      <c r="C23" s="60">
        <v>-100222.01</v>
      </c>
      <c r="D23" s="61">
        <v>-49285</v>
      </c>
      <c r="E23" s="62">
        <v>-90690.51</v>
      </c>
      <c r="F23" s="61">
        <v>-5726</v>
      </c>
      <c r="G23" s="62">
        <v>1841033</v>
      </c>
      <c r="H23" s="61">
        <v>173737.54</v>
      </c>
      <c r="I23" s="62">
        <v>-3487</v>
      </c>
      <c r="J23" s="61">
        <v>-183</v>
      </c>
      <c r="K23" s="62">
        <v>-19245</v>
      </c>
      <c r="L23" s="61">
        <v>-270186</v>
      </c>
      <c r="M23" s="62">
        <v>0</v>
      </c>
      <c r="N23" s="61">
        <v>-137289.9</v>
      </c>
      <c r="O23" s="62">
        <v>0</v>
      </c>
      <c r="P23" s="61">
        <v>865625.25</v>
      </c>
      <c r="Q23" s="62">
        <v>-5855941.5199999996</v>
      </c>
      <c r="R23" s="60">
        <v>0</v>
      </c>
      <c r="S23" s="61">
        <f t="shared" si="0"/>
        <v>-3651860.1499999994</v>
      </c>
      <c r="T23" s="68">
        <v>-1729110</v>
      </c>
      <c r="U23" s="62">
        <v>29194.94</v>
      </c>
      <c r="V23" s="61">
        <v>2072291.76</v>
      </c>
      <c r="W23" s="62">
        <v>25825</v>
      </c>
      <c r="X23" s="60">
        <v>0</v>
      </c>
      <c r="Y23" s="60">
        <f t="shared" si="1"/>
        <v>398201.69999999995</v>
      </c>
      <c r="Z23" s="61">
        <f t="shared" si="2"/>
        <v>-3253658.4499999993</v>
      </c>
      <c r="AA23" s="11"/>
      <c r="AB23" s="11"/>
    </row>
    <row r="24" spans="1:28" x14ac:dyDescent="0.25">
      <c r="A24" s="15">
        <v>20</v>
      </c>
      <c r="B24" s="16" t="s">
        <v>95</v>
      </c>
      <c r="C24" s="60">
        <v>170789.37696641055</v>
      </c>
      <c r="D24" s="61">
        <v>52152.058431485057</v>
      </c>
      <c r="E24" s="62">
        <v>375358.11598865053</v>
      </c>
      <c r="F24" s="61">
        <v>76686.891407286734</v>
      </c>
      <c r="G24" s="62">
        <v>4435192.9284593053</v>
      </c>
      <c r="H24" s="61">
        <v>1357775.1139933723</v>
      </c>
      <c r="I24" s="62">
        <v>591703.28147627274</v>
      </c>
      <c r="J24" s="61">
        <v>206725.89240746363</v>
      </c>
      <c r="K24" s="62">
        <v>2470.2256117105621</v>
      </c>
      <c r="L24" s="61">
        <v>39257</v>
      </c>
      <c r="M24" s="62">
        <v>2962.35303168161</v>
      </c>
      <c r="N24" s="61">
        <v>486420.94974803936</v>
      </c>
      <c r="O24" s="62">
        <v>53085.982042190379</v>
      </c>
      <c r="P24" s="61">
        <v>17354172.726438563</v>
      </c>
      <c r="Q24" s="62">
        <v>6892981.84135425</v>
      </c>
      <c r="R24" s="60">
        <v>13980.672321718228</v>
      </c>
      <c r="S24" s="61">
        <f t="shared" si="0"/>
        <v>32111715.409678403</v>
      </c>
      <c r="T24" s="68">
        <v>1557914.5029491261</v>
      </c>
      <c r="U24" s="62">
        <v>307557.01</v>
      </c>
      <c r="V24" s="61">
        <v>6754848.2078614719</v>
      </c>
      <c r="W24" s="62">
        <v>212246.72951100519</v>
      </c>
      <c r="X24" s="60">
        <v>51850</v>
      </c>
      <c r="Y24" s="60">
        <f t="shared" si="1"/>
        <v>8884416.4503216036</v>
      </c>
      <c r="Z24" s="61">
        <f t="shared" si="2"/>
        <v>40996131.860000007</v>
      </c>
      <c r="AA24" s="11"/>
      <c r="AB24" s="11"/>
    </row>
    <row r="25" spans="1:28" x14ac:dyDescent="0.25">
      <c r="A25" s="15">
        <v>21</v>
      </c>
      <c r="B25" s="16" t="s">
        <v>96</v>
      </c>
      <c r="C25" s="60">
        <v>167717.82696641056</v>
      </c>
      <c r="D25" s="61">
        <v>18661.058431485057</v>
      </c>
      <c r="E25" s="62">
        <v>300599.23598865059</v>
      </c>
      <c r="F25" s="61">
        <v>110929.89140728673</v>
      </c>
      <c r="G25" s="62">
        <v>18407162.928459305</v>
      </c>
      <c r="H25" s="61">
        <v>1699828.6339933723</v>
      </c>
      <c r="I25" s="62">
        <v>823561.28147627274</v>
      </c>
      <c r="J25" s="61">
        <v>190101.89240746363</v>
      </c>
      <c r="K25" s="62">
        <v>-16774.774388289439</v>
      </c>
      <c r="L25" s="61">
        <v>-230929</v>
      </c>
      <c r="M25" s="62">
        <v>2962.35303168161</v>
      </c>
      <c r="N25" s="61">
        <v>797527.89974803932</v>
      </c>
      <c r="O25" s="62">
        <v>58885.982042190379</v>
      </c>
      <c r="P25" s="61">
        <v>32238062.626438562</v>
      </c>
      <c r="Q25" s="62">
        <v>1514768.6513542493</v>
      </c>
      <c r="R25" s="60">
        <v>13980.672321718228</v>
      </c>
      <c r="S25" s="61">
        <f t="shared" si="0"/>
        <v>56097047.159678392</v>
      </c>
      <c r="T25" s="68">
        <v>317830.50294912606</v>
      </c>
      <c r="U25" s="62">
        <v>365075.75</v>
      </c>
      <c r="V25" s="61">
        <v>15581962.967861472</v>
      </c>
      <c r="W25" s="62">
        <v>875956.72951100522</v>
      </c>
      <c r="X25" s="60">
        <v>4381131</v>
      </c>
      <c r="Y25" s="60">
        <f t="shared" si="1"/>
        <v>21521956.950321604</v>
      </c>
      <c r="Z25" s="61">
        <f t="shared" si="2"/>
        <v>77619004.109999999</v>
      </c>
      <c r="AA25" s="11"/>
      <c r="AB25" s="11"/>
    </row>
    <row r="26" spans="1:28" x14ac:dyDescent="0.25">
      <c r="A26" s="15">
        <v>22</v>
      </c>
      <c r="B26" s="16" t="s">
        <v>97</v>
      </c>
      <c r="C26" s="60">
        <v>225882.15303358948</v>
      </c>
      <c r="D26" s="61">
        <v>-15472.058431485057</v>
      </c>
      <c r="E26" s="62">
        <v>485779.81401134946</v>
      </c>
      <c r="F26" s="61">
        <v>8863.1085927132663</v>
      </c>
      <c r="G26" s="62">
        <v>2956918.0715406947</v>
      </c>
      <c r="H26" s="61">
        <v>565040.26600662759</v>
      </c>
      <c r="I26" s="62">
        <v>96952.718523727264</v>
      </c>
      <c r="J26" s="61">
        <v>132524.10759253637</v>
      </c>
      <c r="K26" s="62">
        <v>17274.774388289439</v>
      </c>
      <c r="L26" s="61">
        <v>230929</v>
      </c>
      <c r="M26" s="62">
        <v>3016.64696831839</v>
      </c>
      <c r="N26" s="61">
        <v>-77842.109748039307</v>
      </c>
      <c r="O26" s="62">
        <v>23663.017957809621</v>
      </c>
      <c r="P26" s="61">
        <v>-781332.41643855907</v>
      </c>
      <c r="Q26" s="62">
        <v>4585673.0986457504</v>
      </c>
      <c r="R26" s="60">
        <v>9046.327678281772</v>
      </c>
      <c r="S26" s="61">
        <f t="shared" si="0"/>
        <v>8466916.5203216039</v>
      </c>
      <c r="T26" s="68">
        <v>2630342.4970508739</v>
      </c>
      <c r="U26" s="62">
        <v>96845.989999999991</v>
      </c>
      <c r="V26" s="61">
        <v>-716819.49786147138</v>
      </c>
      <c r="W26" s="62">
        <v>-341653.72951100522</v>
      </c>
      <c r="X26" s="60">
        <v>-298975</v>
      </c>
      <c r="Y26" s="60">
        <f t="shared" si="1"/>
        <v>1369740.2596783973</v>
      </c>
      <c r="Z26" s="61">
        <f t="shared" si="2"/>
        <v>9836656.7800000012</v>
      </c>
      <c r="AA26" s="11"/>
      <c r="AB26" s="11"/>
    </row>
    <row r="27" spans="1:28" x14ac:dyDescent="0.25">
      <c r="A27" s="15">
        <v>23</v>
      </c>
      <c r="B27" s="16" t="s">
        <v>98</v>
      </c>
      <c r="C27" s="60">
        <v>24434.958949114694</v>
      </c>
      <c r="D27" s="61">
        <v>-94.018963064418571</v>
      </c>
      <c r="E27" s="62">
        <v>24356.119367729978</v>
      </c>
      <c r="F27" s="61">
        <v>2831.7656485098892</v>
      </c>
      <c r="G27" s="62">
        <v>534440.62661454023</v>
      </c>
      <c r="H27" s="61">
        <v>81077.901582175342</v>
      </c>
      <c r="I27" s="62">
        <v>21759.868474555544</v>
      </c>
      <c r="J27" s="61">
        <v>7626.49924549975</v>
      </c>
      <c r="K27" s="62">
        <v>11.819412021194433</v>
      </c>
      <c r="L27" s="61">
        <v>0</v>
      </c>
      <c r="M27" s="62">
        <v>29.883397745767983</v>
      </c>
      <c r="N27" s="61">
        <v>27069.618616087024</v>
      </c>
      <c r="O27" s="62">
        <v>1951.3612858751583</v>
      </c>
      <c r="P27" s="61">
        <v>952943.24073240242</v>
      </c>
      <c r="Q27" s="62">
        <v>309103.46105870779</v>
      </c>
      <c r="R27" s="60">
        <v>544.33120122408843</v>
      </c>
      <c r="S27" s="61">
        <f t="shared" si="0"/>
        <v>1988087.4366231249</v>
      </c>
      <c r="T27" s="68">
        <v>115989.81018292127</v>
      </c>
      <c r="U27" s="62">
        <v>1923.8099694802911</v>
      </c>
      <c r="V27" s="61">
        <v>4545835.8860057537</v>
      </c>
      <c r="W27" s="62">
        <v>36586.667218720664</v>
      </c>
      <c r="X27" s="60">
        <v>298975</v>
      </c>
      <c r="Y27" s="60">
        <f t="shared" si="1"/>
        <v>4999311.1733768759</v>
      </c>
      <c r="Z27" s="61">
        <f t="shared" si="2"/>
        <v>6987398.6100000013</v>
      </c>
      <c r="AA27" s="11"/>
      <c r="AB27" s="11"/>
    </row>
    <row r="28" spans="1:28" x14ac:dyDescent="0.25">
      <c r="A28" s="15">
        <v>24</v>
      </c>
      <c r="B28" s="16" t="s">
        <v>99</v>
      </c>
      <c r="C28" s="60">
        <v>4167.9659357909177</v>
      </c>
      <c r="D28" s="61">
        <v>212.16843199844476</v>
      </c>
      <c r="E28" s="62">
        <v>6730.7932593510077</v>
      </c>
      <c r="F28" s="61">
        <v>-1136.3842042903755</v>
      </c>
      <c r="G28" s="62">
        <v>171716.947354378</v>
      </c>
      <c r="H28" s="61">
        <v>18237.148251888659</v>
      </c>
      <c r="I28" s="62">
        <v>-8732.2094732425994</v>
      </c>
      <c r="J28" s="61">
        <v>-3060.5051237834155</v>
      </c>
      <c r="K28" s="62">
        <v>-4.7431160597462938</v>
      </c>
      <c r="L28" s="61">
        <v>0</v>
      </c>
      <c r="M28" s="62">
        <v>30</v>
      </c>
      <c r="N28" s="61">
        <v>9474.306415329329</v>
      </c>
      <c r="O28" s="62">
        <v>-783.07897523199347</v>
      </c>
      <c r="P28" s="61">
        <v>109453.72044025359</v>
      </c>
      <c r="Q28" s="62">
        <v>71434.527647368886</v>
      </c>
      <c r="R28" s="60">
        <v>-218.43946701555581</v>
      </c>
      <c r="S28" s="61">
        <f t="shared" si="0"/>
        <v>377522.21737673512</v>
      </c>
      <c r="T28" s="68">
        <v>-253336.80097776745</v>
      </c>
      <c r="U28" s="62">
        <v>2540.54</v>
      </c>
      <c r="V28" s="61">
        <v>-8819.1630414894535</v>
      </c>
      <c r="W28" s="62">
        <v>5522.766642521774</v>
      </c>
      <c r="X28" s="60">
        <v>0</v>
      </c>
      <c r="Y28" s="60">
        <f t="shared" si="1"/>
        <v>-254092.65737673512</v>
      </c>
      <c r="Z28" s="61">
        <f t="shared" si="2"/>
        <v>123429.56</v>
      </c>
      <c r="AA28" s="11"/>
      <c r="AB28" s="11"/>
    </row>
    <row r="29" spans="1:28" x14ac:dyDescent="0.25">
      <c r="A29" s="15">
        <v>25</v>
      </c>
      <c r="B29" s="16" t="s">
        <v>100</v>
      </c>
      <c r="C29" s="60">
        <v>254485.07791849502</v>
      </c>
      <c r="D29" s="61">
        <v>-15353.908962551031</v>
      </c>
      <c r="E29" s="62">
        <v>516866.7266384305</v>
      </c>
      <c r="F29" s="61">
        <v>10558.490036932779</v>
      </c>
      <c r="G29" s="62">
        <v>3663075.6455096127</v>
      </c>
      <c r="H29" s="61">
        <v>664355.31584069156</v>
      </c>
      <c r="I29" s="62">
        <v>109980.37752504021</v>
      </c>
      <c r="J29" s="61">
        <v>137090.1017142527</v>
      </c>
      <c r="K29" s="62">
        <v>17281.850684250887</v>
      </c>
      <c r="L29" s="61">
        <v>230929</v>
      </c>
      <c r="M29" s="62">
        <v>3076.530366064158</v>
      </c>
      <c r="N29" s="61">
        <v>-41298.184716622985</v>
      </c>
      <c r="O29" s="62">
        <v>24831.300268452786</v>
      </c>
      <c r="P29" s="61">
        <v>281064.54473409714</v>
      </c>
      <c r="Q29" s="62">
        <v>4966211.087351827</v>
      </c>
      <c r="R29" s="60">
        <v>9372.2194124903035</v>
      </c>
      <c r="S29" s="61">
        <f t="shared" si="0"/>
        <v>10832526.174321461</v>
      </c>
      <c r="T29" s="68">
        <v>2492995.5062560276</v>
      </c>
      <c r="U29" s="62">
        <v>101310.33996948026</v>
      </c>
      <c r="V29" s="61">
        <v>3820197.2251027925</v>
      </c>
      <c r="W29" s="62">
        <v>-299544.29564976279</v>
      </c>
      <c r="X29" s="60">
        <v>0</v>
      </c>
      <c r="Y29" s="60">
        <f t="shared" si="1"/>
        <v>6114958.7756785378</v>
      </c>
      <c r="Z29" s="61">
        <f t="shared" si="2"/>
        <v>16947484.949999999</v>
      </c>
      <c r="AA29" s="11"/>
      <c r="AB29" s="11"/>
    </row>
    <row r="30" spans="1:28" x14ac:dyDescent="0.25">
      <c r="A30" s="15">
        <v>26</v>
      </c>
      <c r="B30" s="16" t="s">
        <v>101</v>
      </c>
      <c r="C30" s="60">
        <v>254485.07791849502</v>
      </c>
      <c r="D30" s="61">
        <v>-15353.908962551031</v>
      </c>
      <c r="E30" s="62">
        <v>516866.7266384305</v>
      </c>
      <c r="F30" s="61">
        <v>10558.490036932779</v>
      </c>
      <c r="G30" s="62">
        <v>3663075.6455096127</v>
      </c>
      <c r="H30" s="61">
        <v>664355.31584069156</v>
      </c>
      <c r="I30" s="62">
        <v>109980.37752504021</v>
      </c>
      <c r="J30" s="61">
        <v>137090.1017142527</v>
      </c>
      <c r="K30" s="62">
        <v>17281.850684250887</v>
      </c>
      <c r="L30" s="61">
        <v>230929</v>
      </c>
      <c r="M30" s="62">
        <v>3076.530366064158</v>
      </c>
      <c r="N30" s="61">
        <v>-41298.184716622985</v>
      </c>
      <c r="O30" s="62">
        <v>24831.300268452786</v>
      </c>
      <c r="P30" s="61">
        <v>281064.54473409714</v>
      </c>
      <c r="Q30" s="62">
        <v>4966211.087351827</v>
      </c>
      <c r="R30" s="60">
        <v>9372.2194124903035</v>
      </c>
      <c r="S30" s="61">
        <f t="shared" si="0"/>
        <v>10832526.174321461</v>
      </c>
      <c r="T30" s="68">
        <v>2492995.5062560276</v>
      </c>
      <c r="U30" s="62">
        <v>101310.33996948026</v>
      </c>
      <c r="V30" s="61">
        <v>3820197.2251027925</v>
      </c>
      <c r="W30" s="62">
        <v>-299544.29564976279</v>
      </c>
      <c r="X30" s="60">
        <v>0</v>
      </c>
      <c r="Y30" s="60">
        <f t="shared" si="1"/>
        <v>6114958.7756785378</v>
      </c>
      <c r="Z30" s="61">
        <f t="shared" si="2"/>
        <v>16947484.949999999</v>
      </c>
      <c r="AA30" s="11"/>
      <c r="AB30" s="11"/>
    </row>
    <row r="31" spans="1:28" x14ac:dyDescent="0.25">
      <c r="A31" s="15">
        <v>27</v>
      </c>
      <c r="B31" s="16" t="s">
        <v>102</v>
      </c>
      <c r="C31" s="60">
        <v>18344.460656784242</v>
      </c>
      <c r="D31" s="61">
        <v>22576.930130748438</v>
      </c>
      <c r="E31" s="62">
        <v>28470.476812167537</v>
      </c>
      <c r="F31" s="61">
        <v>2998.4793446856629</v>
      </c>
      <c r="G31" s="62">
        <v>763221.37894055201</v>
      </c>
      <c r="H31" s="61">
        <v>76782.234480595915</v>
      </c>
      <c r="I31" s="62">
        <v>19495.519389087418</v>
      </c>
      <c r="J31" s="61">
        <v>6674.4389362510647</v>
      </c>
      <c r="K31" s="62">
        <v>1947.6545013765608</v>
      </c>
      <c r="L31" s="61">
        <v>110429.2978428589</v>
      </c>
      <c r="M31" s="62">
        <v>105.01016290491852</v>
      </c>
      <c r="N31" s="61">
        <v>52336.084345804884</v>
      </c>
      <c r="O31" s="62">
        <v>1729.6956056345027</v>
      </c>
      <c r="P31" s="61">
        <v>707247.93942946708</v>
      </c>
      <c r="Q31" s="62">
        <v>1186667.0957629976</v>
      </c>
      <c r="R31" s="60">
        <v>546.52537452886236</v>
      </c>
      <c r="S31" s="61">
        <f t="shared" si="0"/>
        <v>2999573.2217164459</v>
      </c>
      <c r="T31" s="68">
        <v>203382.54754776676</v>
      </c>
      <c r="U31" s="62">
        <v>226.54726397566264</v>
      </c>
      <c r="V31" s="61">
        <v>666433.6709488479</v>
      </c>
      <c r="W31" s="62">
        <v>9713.0661304987498</v>
      </c>
      <c r="X31" s="60">
        <v>22702.946392465146</v>
      </c>
      <c r="Y31" s="60">
        <f t="shared" si="1"/>
        <v>902458.77828355425</v>
      </c>
      <c r="Z31" s="61">
        <f t="shared" si="2"/>
        <v>3902032</v>
      </c>
      <c r="AA31" s="11"/>
      <c r="AB31" s="11"/>
    </row>
    <row r="32" spans="1:28" x14ac:dyDescent="0.25">
      <c r="A32" s="15">
        <v>28</v>
      </c>
      <c r="B32" s="16" t="s">
        <v>103</v>
      </c>
      <c r="C32" s="60">
        <v>236140.61726171081</v>
      </c>
      <c r="D32" s="61">
        <v>-37930.839093299473</v>
      </c>
      <c r="E32" s="62">
        <v>488396.24982626305</v>
      </c>
      <c r="F32" s="61">
        <v>7560.0106922471159</v>
      </c>
      <c r="G32" s="62">
        <v>2899854.2665690612</v>
      </c>
      <c r="H32" s="61">
        <v>587573.08136009576</v>
      </c>
      <c r="I32" s="62">
        <v>90484.858135952789</v>
      </c>
      <c r="J32" s="61">
        <v>130415.66277800163</v>
      </c>
      <c r="K32" s="62">
        <v>15334.196182874326</v>
      </c>
      <c r="L32" s="61">
        <v>120499.7021571411</v>
      </c>
      <c r="M32" s="62">
        <v>2971.5202031592394</v>
      </c>
      <c r="N32" s="61">
        <v>-93634.269062427833</v>
      </c>
      <c r="O32" s="62">
        <v>23101.604662818281</v>
      </c>
      <c r="P32" s="61">
        <v>-426183.39469536999</v>
      </c>
      <c r="Q32" s="62">
        <v>3779543.9915888291</v>
      </c>
      <c r="R32" s="60">
        <v>8825.6940379614407</v>
      </c>
      <c r="S32" s="61">
        <f t="shared" si="0"/>
        <v>7832952.9526050175</v>
      </c>
      <c r="T32" s="68">
        <v>2289612.9587082611</v>
      </c>
      <c r="U32" s="62">
        <v>101083.7927055046</v>
      </c>
      <c r="V32" s="61">
        <v>3153763.5541539444</v>
      </c>
      <c r="W32" s="62">
        <v>-309257.36178026156</v>
      </c>
      <c r="X32" s="60">
        <v>-22702.946392465146</v>
      </c>
      <c r="Y32" s="60">
        <f t="shared" si="1"/>
        <v>5212499.9973949827</v>
      </c>
      <c r="Z32" s="61">
        <f t="shared" si="2"/>
        <v>13045452.949999999</v>
      </c>
      <c r="AA32" s="11"/>
      <c r="AB32" s="11"/>
    </row>
    <row r="33" spans="1:28" ht="15.75" thickBot="1" x14ac:dyDescent="0.3">
      <c r="A33" s="17">
        <v>29</v>
      </c>
      <c r="B33" s="18" t="s">
        <v>104</v>
      </c>
      <c r="C33" s="63">
        <v>236140.61726171081</v>
      </c>
      <c r="D33" s="64">
        <v>-37930.839093299473</v>
      </c>
      <c r="E33" s="65">
        <v>488396.24982626305</v>
      </c>
      <c r="F33" s="64">
        <v>7560.0106922471159</v>
      </c>
      <c r="G33" s="65">
        <v>2899854.2665690612</v>
      </c>
      <c r="H33" s="64">
        <v>587573.08136009576</v>
      </c>
      <c r="I33" s="65">
        <v>90484.858135952789</v>
      </c>
      <c r="J33" s="64">
        <v>130415.66277800163</v>
      </c>
      <c r="K33" s="65">
        <v>15334.196182874326</v>
      </c>
      <c r="L33" s="64">
        <v>120499.7021571411</v>
      </c>
      <c r="M33" s="65">
        <v>2971.5202031592394</v>
      </c>
      <c r="N33" s="64">
        <v>-93634.269062427833</v>
      </c>
      <c r="O33" s="65">
        <v>23101.604662818281</v>
      </c>
      <c r="P33" s="64">
        <v>-426183.39469536999</v>
      </c>
      <c r="Q33" s="65">
        <v>3779543.9915888291</v>
      </c>
      <c r="R33" s="63">
        <v>8825.6940379614407</v>
      </c>
      <c r="S33" s="64">
        <f t="shared" si="0"/>
        <v>7832952.9526050175</v>
      </c>
      <c r="T33" s="69">
        <v>2289612.9587082611</v>
      </c>
      <c r="U33" s="65">
        <v>101083.7927055046</v>
      </c>
      <c r="V33" s="64">
        <v>3153763.5541539444</v>
      </c>
      <c r="W33" s="65">
        <v>-309257.36178026156</v>
      </c>
      <c r="X33" s="63">
        <v>-22702.946392465146</v>
      </c>
      <c r="Y33" s="63">
        <f t="shared" si="1"/>
        <v>5212499.9973949827</v>
      </c>
      <c r="Z33" s="64">
        <f t="shared" si="2"/>
        <v>13045452.949999999</v>
      </c>
      <c r="AA33" s="11"/>
      <c r="AB33" s="11"/>
    </row>
    <row r="34" spans="1:2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</sheetData>
  <mergeCells count="3">
    <mergeCell ref="A1:Z1"/>
    <mergeCell ref="A2:Z2"/>
    <mergeCell ref="A3:Z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zoomScaleNormal="100" workbookViewId="0">
      <selection activeCell="K3" sqref="K3"/>
    </sheetView>
  </sheetViews>
  <sheetFormatPr defaultRowHeight="15" x14ac:dyDescent="0.25"/>
  <cols>
    <col min="1" max="1" width="6.85546875" customWidth="1"/>
    <col min="2" max="2" width="44.140625" bestFit="1" customWidth="1"/>
    <col min="3" max="3" width="15.7109375" customWidth="1"/>
    <col min="4" max="4" width="15.28515625" customWidth="1"/>
    <col min="5" max="5" width="13.85546875" customWidth="1"/>
    <col min="6" max="6" width="15.5703125" customWidth="1"/>
    <col min="7" max="7" width="15.42578125" customWidth="1"/>
    <col min="8" max="8" width="13.5703125" customWidth="1"/>
    <col min="9" max="9" width="15" customWidth="1"/>
    <col min="10" max="10" width="12.5703125" customWidth="1"/>
  </cols>
  <sheetData>
    <row r="1" spans="1:10" ht="18.75" x14ac:dyDescent="0.3">
      <c r="A1" s="71" t="s">
        <v>112</v>
      </c>
      <c r="B1" s="71"/>
      <c r="C1" s="71"/>
      <c r="D1" s="71"/>
      <c r="E1" s="71"/>
      <c r="F1" s="71"/>
      <c r="G1" s="71"/>
      <c r="H1" s="71"/>
      <c r="I1" s="71"/>
    </row>
    <row r="2" spans="1:10" ht="18.75" x14ac:dyDescent="0.3">
      <c r="A2" s="71" t="s">
        <v>121</v>
      </c>
      <c r="B2" s="71"/>
      <c r="C2" s="71"/>
      <c r="D2" s="71"/>
      <c r="E2" s="71"/>
      <c r="F2" s="71"/>
      <c r="G2" s="71"/>
      <c r="H2" s="71"/>
      <c r="I2" s="71"/>
    </row>
    <row r="3" spans="1:10" ht="19.5" thickBot="1" x14ac:dyDescent="0.35">
      <c r="A3" s="72" t="s">
        <v>126</v>
      </c>
      <c r="B3" s="72"/>
      <c r="C3" s="72"/>
      <c r="D3" s="72"/>
      <c r="E3" s="72"/>
      <c r="F3" s="72"/>
      <c r="G3" s="72"/>
      <c r="H3" s="72"/>
      <c r="I3" s="72"/>
    </row>
    <row r="4" spans="1:10" ht="48" thickBot="1" x14ac:dyDescent="0.3">
      <c r="A4" s="9" t="s">
        <v>52</v>
      </c>
      <c r="B4" s="9" t="s">
        <v>53</v>
      </c>
      <c r="C4" s="9" t="s">
        <v>54</v>
      </c>
      <c r="D4" s="76" t="s">
        <v>58</v>
      </c>
      <c r="E4" s="8" t="s">
        <v>70</v>
      </c>
      <c r="F4" s="8" t="s">
        <v>71</v>
      </c>
      <c r="G4" s="6" t="s">
        <v>72</v>
      </c>
      <c r="H4" s="7" t="s">
        <v>73</v>
      </c>
      <c r="I4" s="75" t="s">
        <v>74</v>
      </c>
      <c r="J4" s="10" t="s">
        <v>75</v>
      </c>
    </row>
    <row r="5" spans="1:10" x14ac:dyDescent="0.25">
      <c r="A5" s="13">
        <v>1</v>
      </c>
      <c r="B5" s="14" t="s">
        <v>76</v>
      </c>
      <c r="C5" s="80">
        <v>717747.02</v>
      </c>
      <c r="D5" s="80">
        <v>22790809</v>
      </c>
      <c r="E5" s="39">
        <v>11694944</v>
      </c>
      <c r="F5" s="39">
        <v>458113.46</v>
      </c>
      <c r="G5" s="35">
        <v>19161398.77</v>
      </c>
      <c r="H5" s="42">
        <v>534303</v>
      </c>
      <c r="I5" s="77">
        <v>531160</v>
      </c>
      <c r="J5" s="84">
        <f>SUM(C5:I5)</f>
        <v>55888475.25</v>
      </c>
    </row>
    <row r="6" spans="1:10" x14ac:dyDescent="0.25">
      <c r="A6" s="15">
        <v>2</v>
      </c>
      <c r="B6" s="16" t="s">
        <v>77</v>
      </c>
      <c r="C6" s="60">
        <v>337081</v>
      </c>
      <c r="D6" s="60">
        <v>1495809</v>
      </c>
      <c r="E6" s="40">
        <v>8662579</v>
      </c>
      <c r="F6" s="40">
        <v>0</v>
      </c>
      <c r="G6" s="20">
        <v>2149152</v>
      </c>
      <c r="H6" s="43">
        <v>0</v>
      </c>
      <c r="I6" s="78">
        <v>0</v>
      </c>
      <c r="J6" s="83">
        <f t="shared" ref="J6:J33" si="0">SUM(C6:I6)</f>
        <v>12644621</v>
      </c>
    </row>
    <row r="7" spans="1:10" x14ac:dyDescent="0.25">
      <c r="A7" s="15">
        <v>3</v>
      </c>
      <c r="B7" s="16" t="s">
        <v>78</v>
      </c>
      <c r="C7" s="60">
        <v>380666.02</v>
      </c>
      <c r="D7" s="60">
        <v>21295000</v>
      </c>
      <c r="E7" s="40">
        <v>3032365</v>
      </c>
      <c r="F7" s="40">
        <v>458113.46</v>
      </c>
      <c r="G7" s="20">
        <v>17012246.77</v>
      </c>
      <c r="H7" s="43">
        <v>534303</v>
      </c>
      <c r="I7" s="78">
        <v>531160</v>
      </c>
      <c r="J7" s="83">
        <f t="shared" si="0"/>
        <v>43243854.25</v>
      </c>
    </row>
    <row r="8" spans="1:10" x14ac:dyDescent="0.25">
      <c r="A8" s="15">
        <v>4</v>
      </c>
      <c r="B8" s="16" t="s">
        <v>79</v>
      </c>
      <c r="C8" s="60">
        <v>198287.71</v>
      </c>
      <c r="D8" s="60">
        <v>2320117</v>
      </c>
      <c r="E8" s="40">
        <v>1902333</v>
      </c>
      <c r="F8" s="40">
        <v>125959.28</v>
      </c>
      <c r="G8" s="20">
        <v>16640759.300000001</v>
      </c>
      <c r="H8" s="43">
        <v>0</v>
      </c>
      <c r="I8" s="78">
        <v>10716020</v>
      </c>
      <c r="J8" s="83">
        <f t="shared" si="0"/>
        <v>31903476.289999999</v>
      </c>
    </row>
    <row r="9" spans="1:10" x14ac:dyDescent="0.25">
      <c r="A9" s="15">
        <v>5</v>
      </c>
      <c r="B9" s="16" t="s">
        <v>80</v>
      </c>
      <c r="C9" s="60">
        <v>185353.75</v>
      </c>
      <c r="D9" s="60">
        <v>2251036</v>
      </c>
      <c r="E9" s="40">
        <v>1986525</v>
      </c>
      <c r="F9" s="40">
        <v>122151</v>
      </c>
      <c r="G9" s="20">
        <v>18787862.600000001</v>
      </c>
      <c r="H9" s="43">
        <v>0</v>
      </c>
      <c r="I9" s="78">
        <v>7165024</v>
      </c>
      <c r="J9" s="83">
        <f t="shared" si="0"/>
        <v>30497952.350000001</v>
      </c>
    </row>
    <row r="10" spans="1:10" x14ac:dyDescent="0.25">
      <c r="A10" s="15">
        <v>6</v>
      </c>
      <c r="B10" s="16" t="s">
        <v>81</v>
      </c>
      <c r="C10" s="60">
        <v>393599.98</v>
      </c>
      <c r="D10" s="60">
        <v>21364081</v>
      </c>
      <c r="E10" s="40">
        <v>2948173</v>
      </c>
      <c r="F10" s="40">
        <v>461921.74</v>
      </c>
      <c r="G10" s="20">
        <v>14865143.469999999</v>
      </c>
      <c r="H10" s="43">
        <v>534303</v>
      </c>
      <c r="I10" s="78">
        <v>4082156</v>
      </c>
      <c r="J10" s="83">
        <f t="shared" si="0"/>
        <v>44649378.189999998</v>
      </c>
    </row>
    <row r="11" spans="1:10" x14ac:dyDescent="0.25">
      <c r="A11" s="15">
        <v>7</v>
      </c>
      <c r="B11" s="16" t="s">
        <v>82</v>
      </c>
      <c r="C11" s="60">
        <v>175809.46</v>
      </c>
      <c r="D11" s="60">
        <v>12695949</v>
      </c>
      <c r="E11" s="40">
        <v>1778558</v>
      </c>
      <c r="F11" s="40">
        <v>28323.8</v>
      </c>
      <c r="G11" s="20">
        <v>6643352</v>
      </c>
      <c r="H11" s="43">
        <v>117955</v>
      </c>
      <c r="I11" s="78">
        <v>4329281</v>
      </c>
      <c r="J11" s="83">
        <f t="shared" si="0"/>
        <v>25769228.260000002</v>
      </c>
    </row>
    <row r="12" spans="1:10" x14ac:dyDescent="0.25">
      <c r="A12" s="15">
        <v>8</v>
      </c>
      <c r="B12" s="16" t="s">
        <v>83</v>
      </c>
      <c r="C12" s="60">
        <v>0</v>
      </c>
      <c r="D12" s="60">
        <v>366688</v>
      </c>
      <c r="E12" s="40">
        <v>1557050</v>
      </c>
      <c r="F12" s="40">
        <v>0</v>
      </c>
      <c r="G12" s="20">
        <v>0</v>
      </c>
      <c r="H12" s="43">
        <v>0</v>
      </c>
      <c r="I12" s="78">
        <v>0</v>
      </c>
      <c r="J12" s="83">
        <f t="shared" si="0"/>
        <v>1923738</v>
      </c>
    </row>
    <row r="13" spans="1:10" x14ac:dyDescent="0.25">
      <c r="A13" s="15">
        <v>9</v>
      </c>
      <c r="B13" s="16" t="s">
        <v>84</v>
      </c>
      <c r="C13" s="60">
        <v>16673</v>
      </c>
      <c r="D13" s="60">
        <v>60000</v>
      </c>
      <c r="E13" s="40">
        <v>1561523</v>
      </c>
      <c r="F13" s="40">
        <v>0</v>
      </c>
      <c r="G13" s="20">
        <v>313000</v>
      </c>
      <c r="H13" s="43">
        <v>0</v>
      </c>
      <c r="I13" s="78">
        <v>0</v>
      </c>
      <c r="J13" s="83">
        <f t="shared" si="0"/>
        <v>1951196</v>
      </c>
    </row>
    <row r="14" spans="1:10" x14ac:dyDescent="0.25">
      <c r="A14" s="15">
        <v>10</v>
      </c>
      <c r="B14" s="16" t="s">
        <v>85</v>
      </c>
      <c r="C14" s="60">
        <v>0</v>
      </c>
      <c r="D14" s="60">
        <v>441174</v>
      </c>
      <c r="E14" s="40"/>
      <c r="F14" s="40"/>
      <c r="G14" s="20"/>
      <c r="H14" s="43"/>
      <c r="I14" s="78"/>
      <c r="J14" s="83">
        <f t="shared" si="0"/>
        <v>441174</v>
      </c>
    </row>
    <row r="15" spans="1:10" x14ac:dyDescent="0.25">
      <c r="A15" s="15">
        <v>11</v>
      </c>
      <c r="B15" s="16" t="s">
        <v>86</v>
      </c>
      <c r="C15" s="60">
        <v>45</v>
      </c>
      <c r="D15" s="60">
        <v>611676</v>
      </c>
      <c r="E15" s="40"/>
      <c r="F15" s="40"/>
      <c r="G15" s="20"/>
      <c r="H15" s="43"/>
      <c r="I15" s="78"/>
      <c r="J15" s="83">
        <f t="shared" si="0"/>
        <v>611721</v>
      </c>
    </row>
    <row r="16" spans="1:10" x14ac:dyDescent="0.25">
      <c r="A16" s="15">
        <v>12</v>
      </c>
      <c r="B16" s="16" t="s">
        <v>87</v>
      </c>
      <c r="C16" s="60">
        <v>192527.46</v>
      </c>
      <c r="D16" s="60">
        <v>12559763</v>
      </c>
      <c r="E16" s="40">
        <v>1783031</v>
      </c>
      <c r="F16" s="40">
        <v>28323.8</v>
      </c>
      <c r="G16" s="20">
        <v>6956352</v>
      </c>
      <c r="H16" s="43">
        <v>117955</v>
      </c>
      <c r="I16" s="78">
        <v>4329281</v>
      </c>
      <c r="J16" s="83">
        <f t="shared" si="0"/>
        <v>25967233.260000002</v>
      </c>
    </row>
    <row r="17" spans="1:10" x14ac:dyDescent="0.25">
      <c r="A17" s="15">
        <v>13</v>
      </c>
      <c r="B17" s="16" t="s">
        <v>88</v>
      </c>
      <c r="C17" s="60">
        <v>91358</v>
      </c>
      <c r="D17" s="60">
        <v>581287</v>
      </c>
      <c r="E17" s="40">
        <v>1360261</v>
      </c>
      <c r="F17" s="40">
        <v>0</v>
      </c>
      <c r="G17" s="20">
        <v>668507</v>
      </c>
      <c r="H17" s="43">
        <v>0</v>
      </c>
      <c r="I17" s="78">
        <v>0</v>
      </c>
      <c r="J17" s="83">
        <f t="shared" si="0"/>
        <v>2701413</v>
      </c>
    </row>
    <row r="18" spans="1:10" x14ac:dyDescent="0.25">
      <c r="A18" s="15">
        <v>14</v>
      </c>
      <c r="B18" s="16" t="s">
        <v>89</v>
      </c>
      <c r="C18" s="60">
        <v>101169.45999999999</v>
      </c>
      <c r="D18" s="60">
        <v>11978476</v>
      </c>
      <c r="E18" s="40">
        <v>422770</v>
      </c>
      <c r="F18" s="40">
        <v>28323.8</v>
      </c>
      <c r="G18" s="20">
        <v>6287845</v>
      </c>
      <c r="H18" s="43">
        <v>117955</v>
      </c>
      <c r="I18" s="78">
        <v>4329281</v>
      </c>
      <c r="J18" s="83">
        <f t="shared" si="0"/>
        <v>23265820.260000002</v>
      </c>
    </row>
    <row r="19" spans="1:10" x14ac:dyDescent="0.25">
      <c r="A19" s="15">
        <v>15</v>
      </c>
      <c r="B19" s="16" t="s">
        <v>90</v>
      </c>
      <c r="C19" s="60">
        <v>-4019</v>
      </c>
      <c r="D19" s="60">
        <v>152461</v>
      </c>
      <c r="E19" s="40">
        <v>66256</v>
      </c>
      <c r="F19" s="40">
        <v>0</v>
      </c>
      <c r="G19" s="20">
        <v>466978</v>
      </c>
      <c r="H19" s="43">
        <v>519930</v>
      </c>
      <c r="I19" s="78">
        <v>0</v>
      </c>
      <c r="J19" s="83">
        <f t="shared" si="0"/>
        <v>1201606</v>
      </c>
    </row>
    <row r="20" spans="1:10" x14ac:dyDescent="0.25">
      <c r="A20" s="15">
        <v>16</v>
      </c>
      <c r="B20" s="16" t="s">
        <v>91</v>
      </c>
      <c r="C20" s="60">
        <v>97150.459999999992</v>
      </c>
      <c r="D20" s="60">
        <v>12130937</v>
      </c>
      <c r="E20" s="40">
        <v>489026</v>
      </c>
      <c r="F20" s="40">
        <v>28323.8</v>
      </c>
      <c r="G20" s="20">
        <v>6754823</v>
      </c>
      <c r="H20" s="43">
        <v>637885</v>
      </c>
      <c r="I20" s="78">
        <v>4329281</v>
      </c>
      <c r="J20" s="83">
        <f t="shared" si="0"/>
        <v>24467426.260000002</v>
      </c>
    </row>
    <row r="21" spans="1:10" x14ac:dyDescent="0.25">
      <c r="A21" s="15">
        <v>17</v>
      </c>
      <c r="B21" s="16" t="s">
        <v>92</v>
      </c>
      <c r="C21" s="60">
        <v>46726.990000000005</v>
      </c>
      <c r="D21" s="60">
        <v>1843732</v>
      </c>
      <c r="E21" s="40">
        <v>139729</v>
      </c>
      <c r="F21" s="40">
        <v>29198.94</v>
      </c>
      <c r="G21" s="20">
        <v>2474055.7599999998</v>
      </c>
      <c r="H21" s="43">
        <v>25825</v>
      </c>
      <c r="I21" s="78">
        <v>0</v>
      </c>
      <c r="J21" s="83">
        <f t="shared" si="0"/>
        <v>4559267.6899999995</v>
      </c>
    </row>
    <row r="22" spans="1:10" x14ac:dyDescent="0.25">
      <c r="A22" s="15">
        <v>18</v>
      </c>
      <c r="B22" s="16" t="s">
        <v>93</v>
      </c>
      <c r="C22" s="60">
        <v>146949</v>
      </c>
      <c r="D22" s="60">
        <v>2699</v>
      </c>
      <c r="E22" s="40">
        <v>1868839</v>
      </c>
      <c r="F22" s="40">
        <v>4</v>
      </c>
      <c r="G22" s="20">
        <v>401764</v>
      </c>
      <c r="H22" s="43">
        <v>0</v>
      </c>
      <c r="I22" s="78">
        <v>0</v>
      </c>
      <c r="J22" s="83">
        <f t="shared" si="0"/>
        <v>2420255</v>
      </c>
    </row>
    <row r="23" spans="1:10" x14ac:dyDescent="0.25">
      <c r="A23" s="15">
        <v>19</v>
      </c>
      <c r="B23" s="16" t="s">
        <v>94</v>
      </c>
      <c r="C23" s="60">
        <v>-100222.01</v>
      </c>
      <c r="D23" s="60">
        <v>1841033</v>
      </c>
      <c r="E23" s="40">
        <v>-1729110</v>
      </c>
      <c r="F23" s="40">
        <v>29194.94</v>
      </c>
      <c r="G23" s="20">
        <v>2072291.76</v>
      </c>
      <c r="H23" s="43">
        <v>25825</v>
      </c>
      <c r="I23" s="78">
        <v>0</v>
      </c>
      <c r="J23" s="83">
        <f t="shared" si="0"/>
        <v>2139012.69</v>
      </c>
    </row>
    <row r="24" spans="1:10" x14ac:dyDescent="0.25">
      <c r="A24" s="15">
        <v>20</v>
      </c>
      <c r="B24" s="16" t="s">
        <v>95</v>
      </c>
      <c r="C24" s="60">
        <v>170789.37696641055</v>
      </c>
      <c r="D24" s="60">
        <v>4435192.9284593053</v>
      </c>
      <c r="E24" s="40">
        <v>1557914.5029491261</v>
      </c>
      <c r="F24" s="40">
        <v>307557.01</v>
      </c>
      <c r="G24" s="20">
        <v>6754848.2078614719</v>
      </c>
      <c r="H24" s="43">
        <v>212246.72951100519</v>
      </c>
      <c r="I24" s="78">
        <v>51850</v>
      </c>
      <c r="J24" s="83">
        <f t="shared" si="0"/>
        <v>13490398.75574732</v>
      </c>
    </row>
    <row r="25" spans="1:10" x14ac:dyDescent="0.25">
      <c r="A25" s="15">
        <v>21</v>
      </c>
      <c r="B25" s="16" t="s">
        <v>96</v>
      </c>
      <c r="C25" s="60">
        <v>167717.82696641056</v>
      </c>
      <c r="D25" s="60">
        <v>18407162.928459305</v>
      </c>
      <c r="E25" s="40">
        <v>317830.50294912606</v>
      </c>
      <c r="F25" s="40">
        <v>365075.75</v>
      </c>
      <c r="G25" s="20">
        <v>15581962.967861472</v>
      </c>
      <c r="H25" s="43">
        <v>875956.72951100522</v>
      </c>
      <c r="I25" s="78">
        <v>4381131</v>
      </c>
      <c r="J25" s="83">
        <f t="shared" si="0"/>
        <v>40096837.705747321</v>
      </c>
    </row>
    <row r="26" spans="1:10" x14ac:dyDescent="0.25">
      <c r="A26" s="15">
        <v>22</v>
      </c>
      <c r="B26" s="16" t="s">
        <v>97</v>
      </c>
      <c r="C26" s="60">
        <v>225882.15303358948</v>
      </c>
      <c r="D26" s="60">
        <v>2956918.0715406947</v>
      </c>
      <c r="E26" s="40">
        <v>2630342.4970508739</v>
      </c>
      <c r="F26" s="40">
        <v>96845.989999999991</v>
      </c>
      <c r="G26" s="20">
        <v>-716819.49786147138</v>
      </c>
      <c r="H26" s="43">
        <v>-341653.72951100522</v>
      </c>
      <c r="I26" s="78">
        <v>-298975</v>
      </c>
      <c r="J26" s="83">
        <f t="shared" si="0"/>
        <v>4552540.4842526829</v>
      </c>
    </row>
    <row r="27" spans="1:10" x14ac:dyDescent="0.25">
      <c r="A27" s="15">
        <v>23</v>
      </c>
      <c r="B27" s="16" t="s">
        <v>98</v>
      </c>
      <c r="C27" s="60">
        <v>24434.958949114694</v>
      </c>
      <c r="D27" s="60">
        <v>534440.62661454023</v>
      </c>
      <c r="E27" s="40">
        <v>115989.81018292127</v>
      </c>
      <c r="F27" s="40">
        <v>1923.8099694802911</v>
      </c>
      <c r="G27" s="20">
        <v>4545835.8860057537</v>
      </c>
      <c r="H27" s="43">
        <v>36586.667218720664</v>
      </c>
      <c r="I27" s="78">
        <v>298975</v>
      </c>
      <c r="J27" s="83">
        <f t="shared" si="0"/>
        <v>5558186.7589405309</v>
      </c>
    </row>
    <row r="28" spans="1:10" x14ac:dyDescent="0.25">
      <c r="A28" s="15">
        <v>24</v>
      </c>
      <c r="B28" s="16" t="s">
        <v>99</v>
      </c>
      <c r="C28" s="60">
        <v>4167.9659357909177</v>
      </c>
      <c r="D28" s="60">
        <v>171716.947354378</v>
      </c>
      <c r="E28" s="40">
        <v>-253336.80097776745</v>
      </c>
      <c r="F28" s="40">
        <v>2540.54</v>
      </c>
      <c r="G28" s="20">
        <v>-8819.1630414894535</v>
      </c>
      <c r="H28" s="43">
        <v>5522.766642521774</v>
      </c>
      <c r="I28" s="78">
        <v>0</v>
      </c>
      <c r="J28" s="83">
        <f t="shared" si="0"/>
        <v>-78207.744086566207</v>
      </c>
    </row>
    <row r="29" spans="1:10" x14ac:dyDescent="0.25">
      <c r="A29" s="15">
        <v>25</v>
      </c>
      <c r="B29" s="16" t="s">
        <v>100</v>
      </c>
      <c r="C29" s="60">
        <v>254485.07791849502</v>
      </c>
      <c r="D29" s="60">
        <v>3663075.6455096127</v>
      </c>
      <c r="E29" s="40">
        <v>2492995.5062560276</v>
      </c>
      <c r="F29" s="40">
        <v>101310.33996948026</v>
      </c>
      <c r="G29" s="20">
        <v>3820197.2251027925</v>
      </c>
      <c r="H29" s="43">
        <v>-299544.29564976279</v>
      </c>
      <c r="I29" s="78">
        <v>0</v>
      </c>
      <c r="J29" s="83">
        <f t="shared" si="0"/>
        <v>10032519.499106646</v>
      </c>
    </row>
    <row r="30" spans="1:10" x14ac:dyDescent="0.25">
      <c r="A30" s="15">
        <v>26</v>
      </c>
      <c r="B30" s="16" t="s">
        <v>101</v>
      </c>
      <c r="C30" s="60">
        <v>254485.07791849502</v>
      </c>
      <c r="D30" s="60">
        <v>3663075.6455096127</v>
      </c>
      <c r="E30" s="40">
        <v>2492995.5062560276</v>
      </c>
      <c r="F30" s="40">
        <v>101310.33996948026</v>
      </c>
      <c r="G30" s="20">
        <v>3820197.2251027925</v>
      </c>
      <c r="H30" s="43">
        <v>-299544.29564976279</v>
      </c>
      <c r="I30" s="78">
        <v>0</v>
      </c>
      <c r="J30" s="83">
        <f t="shared" si="0"/>
        <v>10032519.499106646</v>
      </c>
    </row>
    <row r="31" spans="1:10" x14ac:dyDescent="0.25">
      <c r="A31" s="15">
        <v>27</v>
      </c>
      <c r="B31" s="16" t="s">
        <v>102</v>
      </c>
      <c r="C31" s="60">
        <v>18344.460656784242</v>
      </c>
      <c r="D31" s="60">
        <v>763221.37894055201</v>
      </c>
      <c r="E31" s="40">
        <v>203382.54754776676</v>
      </c>
      <c r="F31" s="40">
        <v>226.54726397566264</v>
      </c>
      <c r="G31" s="20">
        <v>666433.6709488479</v>
      </c>
      <c r="H31" s="43">
        <v>9713.0661304987498</v>
      </c>
      <c r="I31" s="78">
        <v>22702.946392465146</v>
      </c>
      <c r="J31" s="83">
        <f t="shared" si="0"/>
        <v>1684024.6178808904</v>
      </c>
    </row>
    <row r="32" spans="1:10" x14ac:dyDescent="0.25">
      <c r="A32" s="15">
        <v>28</v>
      </c>
      <c r="B32" s="16" t="s">
        <v>103</v>
      </c>
      <c r="C32" s="60">
        <v>236140.61726171081</v>
      </c>
      <c r="D32" s="60">
        <v>2899854.2665690612</v>
      </c>
      <c r="E32" s="40">
        <v>2289612.9587082611</v>
      </c>
      <c r="F32" s="40">
        <v>101083.7927055046</v>
      </c>
      <c r="G32" s="20">
        <v>3153763.5541539444</v>
      </c>
      <c r="H32" s="43">
        <v>-309257.36178026156</v>
      </c>
      <c r="I32" s="78">
        <v>-22702.946392465146</v>
      </c>
      <c r="J32" s="83">
        <f t="shared" si="0"/>
        <v>8348494.8812257554</v>
      </c>
    </row>
    <row r="33" spans="1:10" ht="15.75" thickBot="1" x14ac:dyDescent="0.3">
      <c r="A33" s="17">
        <v>29</v>
      </c>
      <c r="B33" s="18" t="s">
        <v>104</v>
      </c>
      <c r="C33" s="63">
        <v>236140.61726171081</v>
      </c>
      <c r="D33" s="63">
        <v>2899854.2665690612</v>
      </c>
      <c r="E33" s="41">
        <v>2289612.9587082611</v>
      </c>
      <c r="F33" s="41">
        <v>101083.7927055046</v>
      </c>
      <c r="G33" s="21">
        <v>3153763.5541539444</v>
      </c>
      <c r="H33" s="44">
        <v>-309257.36178026156</v>
      </c>
      <c r="I33" s="79">
        <v>-22702.946392465146</v>
      </c>
      <c r="J33" s="85">
        <f t="shared" si="0"/>
        <v>8348494.8812257554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workbookViewId="0">
      <selection activeCell="R3" sqref="R3"/>
    </sheetView>
  </sheetViews>
  <sheetFormatPr defaultColWidth="12.5703125" defaultRowHeight="15" x14ac:dyDescent="0.25"/>
  <cols>
    <col min="1" max="1" width="8" customWidth="1"/>
    <col min="2" max="2" width="46.85546875" customWidth="1"/>
    <col min="3" max="3" width="18.140625" customWidth="1"/>
    <col min="4" max="4" width="14.28515625" customWidth="1"/>
    <col min="5" max="5" width="12.7109375" bestFit="1" customWidth="1"/>
    <col min="6" max="7" width="15.42578125" customWidth="1"/>
    <col min="8" max="8" width="12.7109375" bestFit="1" customWidth="1"/>
    <col min="9" max="9" width="14.28515625" customWidth="1"/>
    <col min="10" max="10" width="14.42578125" customWidth="1"/>
    <col min="11" max="11" width="12.7109375" bestFit="1" customWidth="1"/>
    <col min="12" max="12" width="15.85546875" customWidth="1"/>
    <col min="13" max="13" width="13.140625" bestFit="1" customWidth="1"/>
    <col min="14" max="14" width="15.28515625" customWidth="1"/>
    <col min="15" max="15" width="15.7109375" customWidth="1"/>
  </cols>
  <sheetData>
    <row r="1" spans="1:17" ht="18.75" x14ac:dyDescent="0.3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7" ht="18.75" x14ac:dyDescent="0.3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ht="19.5" thickBot="1" x14ac:dyDescent="0.35">
      <c r="A3" s="72" t="s">
        <v>127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7" ht="48" thickBot="1" x14ac:dyDescent="0.3">
      <c r="A4" s="9" t="s">
        <v>52</v>
      </c>
      <c r="B4" s="6" t="s">
        <v>53</v>
      </c>
      <c r="C4" s="6" t="s">
        <v>55</v>
      </c>
      <c r="D4" s="7" t="s">
        <v>56</v>
      </c>
      <c r="E4" s="8" t="s">
        <v>57</v>
      </c>
      <c r="F4" s="6" t="s">
        <v>59</v>
      </c>
      <c r="G4" s="7" t="s">
        <v>60</v>
      </c>
      <c r="H4" s="8" t="s">
        <v>61</v>
      </c>
      <c r="I4" s="8" t="s">
        <v>62</v>
      </c>
      <c r="J4" s="6" t="s">
        <v>120</v>
      </c>
      <c r="K4" s="7" t="s">
        <v>65</v>
      </c>
      <c r="L4" s="8" t="s">
        <v>63</v>
      </c>
      <c r="M4" s="8" t="s">
        <v>64</v>
      </c>
      <c r="N4" s="6" t="s">
        <v>66</v>
      </c>
      <c r="O4" s="7" t="s">
        <v>67</v>
      </c>
      <c r="P4" s="81" t="s">
        <v>68</v>
      </c>
      <c r="Q4" s="82" t="s">
        <v>75</v>
      </c>
    </row>
    <row r="5" spans="1:17" x14ac:dyDescent="0.25">
      <c r="A5" s="13">
        <v>1</v>
      </c>
      <c r="B5" s="14" t="s">
        <v>76</v>
      </c>
      <c r="C5" s="46">
        <v>1112171</v>
      </c>
      <c r="D5" s="47">
        <v>1183387.45</v>
      </c>
      <c r="E5" s="46">
        <v>170354</v>
      </c>
      <c r="F5" s="46">
        <v>3452779.0700000003</v>
      </c>
      <c r="G5" s="47">
        <v>1107608</v>
      </c>
      <c r="H5" s="46">
        <v>379198</v>
      </c>
      <c r="I5" s="47">
        <v>110653</v>
      </c>
      <c r="J5" s="46">
        <v>6273871</v>
      </c>
      <c r="K5" s="47">
        <v>5979</v>
      </c>
      <c r="L5" s="46">
        <v>2170809.2400000002</v>
      </c>
      <c r="M5" s="47">
        <v>98270</v>
      </c>
      <c r="N5" s="46">
        <v>34242799.049999997</v>
      </c>
      <c r="O5" s="47">
        <v>51113740.909999996</v>
      </c>
      <c r="P5" s="45">
        <v>31050</v>
      </c>
      <c r="Q5" s="84">
        <f>SUM(C5:P5)</f>
        <v>101452669.72</v>
      </c>
    </row>
    <row r="6" spans="1:17" x14ac:dyDescent="0.25">
      <c r="A6" s="15">
        <v>2</v>
      </c>
      <c r="B6" s="16" t="s">
        <v>77</v>
      </c>
      <c r="C6" s="49">
        <v>1101747</v>
      </c>
      <c r="D6" s="50">
        <v>382052</v>
      </c>
      <c r="E6" s="49">
        <v>53200</v>
      </c>
      <c r="F6" s="49">
        <v>1163577.92</v>
      </c>
      <c r="G6" s="50">
        <v>122528</v>
      </c>
      <c r="H6" s="49">
        <v>34915</v>
      </c>
      <c r="I6" s="50">
        <v>110153</v>
      </c>
      <c r="J6" s="49">
        <v>6273871</v>
      </c>
      <c r="K6" s="50">
        <v>0</v>
      </c>
      <c r="L6" s="49">
        <v>1253351</v>
      </c>
      <c r="M6" s="50">
        <v>8195</v>
      </c>
      <c r="N6" s="49">
        <v>2066896.68</v>
      </c>
      <c r="O6" s="50">
        <v>45009766.149999999</v>
      </c>
      <c r="P6" s="48">
        <v>7763</v>
      </c>
      <c r="Q6" s="83">
        <f t="shared" ref="Q6:Q33" si="0">SUM(C6:P6)</f>
        <v>57588015.75</v>
      </c>
    </row>
    <row r="7" spans="1:17" x14ac:dyDescent="0.25">
      <c r="A7" s="15">
        <v>3</v>
      </c>
      <c r="B7" s="16" t="s">
        <v>78</v>
      </c>
      <c r="C7" s="49">
        <v>10424</v>
      </c>
      <c r="D7" s="50">
        <v>801335.45</v>
      </c>
      <c r="E7" s="49">
        <v>117154</v>
      </c>
      <c r="F7" s="49">
        <v>2289201.15</v>
      </c>
      <c r="G7" s="50">
        <v>985080</v>
      </c>
      <c r="H7" s="49">
        <v>344283</v>
      </c>
      <c r="I7" s="50">
        <v>500</v>
      </c>
      <c r="J7" s="49">
        <v>0</v>
      </c>
      <c r="K7" s="50">
        <v>5979</v>
      </c>
      <c r="L7" s="49">
        <v>917458.24</v>
      </c>
      <c r="M7" s="50">
        <v>90075</v>
      </c>
      <c r="N7" s="49">
        <v>32175902.370000001</v>
      </c>
      <c r="O7" s="50">
        <v>6103974.7599999998</v>
      </c>
      <c r="P7" s="48">
        <v>23287</v>
      </c>
      <c r="Q7" s="83">
        <f t="shared" si="0"/>
        <v>43864653.969999999</v>
      </c>
    </row>
    <row r="8" spans="1:17" x14ac:dyDescent="0.25">
      <c r="A8" s="15">
        <v>4</v>
      </c>
      <c r="B8" s="16" t="s">
        <v>79</v>
      </c>
      <c r="C8" s="49">
        <v>-7235</v>
      </c>
      <c r="D8" s="50">
        <v>121727.53</v>
      </c>
      <c r="E8" s="49">
        <v>61528</v>
      </c>
      <c r="F8" s="49">
        <v>669601.68999999994</v>
      </c>
      <c r="G8" s="50">
        <v>360488</v>
      </c>
      <c r="H8" s="49">
        <v>103840</v>
      </c>
      <c r="I8" s="50">
        <v>0</v>
      </c>
      <c r="J8" s="49">
        <v>0</v>
      </c>
      <c r="K8" s="50">
        <v>0</v>
      </c>
      <c r="L8" s="49">
        <v>337010.78</v>
      </c>
      <c r="M8" s="50">
        <v>24728</v>
      </c>
      <c r="N8" s="49">
        <v>9107701.6799999997</v>
      </c>
      <c r="O8" s="50">
        <v>4826635.34</v>
      </c>
      <c r="P8" s="48">
        <v>0</v>
      </c>
      <c r="Q8" s="83">
        <f t="shared" si="0"/>
        <v>15606026.02</v>
      </c>
    </row>
    <row r="9" spans="1:17" x14ac:dyDescent="0.25">
      <c r="A9" s="15">
        <v>5</v>
      </c>
      <c r="B9" s="16" t="s">
        <v>80</v>
      </c>
      <c r="C9" s="49">
        <v>0</v>
      </c>
      <c r="D9" s="50">
        <v>136683.93</v>
      </c>
      <c r="E9" s="49">
        <v>58889</v>
      </c>
      <c r="F9" s="49">
        <v>693933.94</v>
      </c>
      <c r="G9" s="50">
        <v>425054</v>
      </c>
      <c r="H9" s="49">
        <v>125497</v>
      </c>
      <c r="I9" s="50">
        <v>0</v>
      </c>
      <c r="J9" s="49">
        <v>0</v>
      </c>
      <c r="K9" s="50">
        <v>0</v>
      </c>
      <c r="L9" s="49">
        <v>534783.23</v>
      </c>
      <c r="M9" s="50">
        <v>32254</v>
      </c>
      <c r="N9" s="49">
        <v>9826873.8399999999</v>
      </c>
      <c r="O9" s="50">
        <v>4830168.3499999996</v>
      </c>
      <c r="P9" s="48">
        <v>260</v>
      </c>
      <c r="Q9" s="83">
        <f t="shared" si="0"/>
        <v>16664397.289999999</v>
      </c>
    </row>
    <row r="10" spans="1:17" x14ac:dyDescent="0.25">
      <c r="A10" s="15">
        <v>6</v>
      </c>
      <c r="B10" s="16" t="s">
        <v>81</v>
      </c>
      <c r="C10" s="49">
        <v>3189</v>
      </c>
      <c r="D10" s="50">
        <v>786379.05</v>
      </c>
      <c r="E10" s="49">
        <v>119793</v>
      </c>
      <c r="F10" s="49">
        <v>2264868.9</v>
      </c>
      <c r="G10" s="50">
        <v>920514</v>
      </c>
      <c r="H10" s="49">
        <v>322626</v>
      </c>
      <c r="I10" s="50">
        <v>500</v>
      </c>
      <c r="J10" s="49">
        <v>0</v>
      </c>
      <c r="K10" s="50">
        <v>5979</v>
      </c>
      <c r="L10" s="49">
        <v>719685.79</v>
      </c>
      <c r="M10" s="50">
        <v>82549</v>
      </c>
      <c r="N10" s="49">
        <v>31456730.210000001</v>
      </c>
      <c r="O10" s="50">
        <v>6100441.75</v>
      </c>
      <c r="P10" s="48">
        <v>23027</v>
      </c>
      <c r="Q10" s="83">
        <f t="shared" si="0"/>
        <v>42806282.700000003</v>
      </c>
    </row>
    <row r="11" spans="1:17" x14ac:dyDescent="0.25">
      <c r="A11" s="15">
        <v>7</v>
      </c>
      <c r="B11" s="16" t="s">
        <v>82</v>
      </c>
      <c r="C11" s="49">
        <v>712134</v>
      </c>
      <c r="D11" s="50">
        <v>353104.67000000004</v>
      </c>
      <c r="E11" s="49">
        <v>34469</v>
      </c>
      <c r="F11" s="49">
        <v>244873.98</v>
      </c>
      <c r="G11" s="50">
        <v>17100</v>
      </c>
      <c r="H11" s="49">
        <v>38559</v>
      </c>
      <c r="I11" s="50">
        <v>0</v>
      </c>
      <c r="J11" s="49">
        <v>1174670</v>
      </c>
      <c r="K11" s="50">
        <v>0</v>
      </c>
      <c r="L11" s="49">
        <v>153849.85</v>
      </c>
      <c r="M11" s="50">
        <v>5800</v>
      </c>
      <c r="N11" s="49">
        <v>15962342.17</v>
      </c>
      <c r="O11" s="50">
        <v>3677486.36</v>
      </c>
      <c r="P11" s="48">
        <v>0</v>
      </c>
      <c r="Q11" s="83">
        <f t="shared" si="0"/>
        <v>22374389.030000001</v>
      </c>
    </row>
    <row r="12" spans="1:17" x14ac:dyDescent="0.25">
      <c r="A12" s="15">
        <v>8</v>
      </c>
      <c r="B12" s="16" t="s">
        <v>83</v>
      </c>
      <c r="C12" s="49">
        <v>1068249</v>
      </c>
      <c r="D12" s="50">
        <v>347013.82</v>
      </c>
      <c r="E12" s="49">
        <v>0</v>
      </c>
      <c r="F12" s="49">
        <v>415932</v>
      </c>
      <c r="G12" s="50">
        <v>188603</v>
      </c>
      <c r="H12" s="49">
        <v>55000</v>
      </c>
      <c r="I12" s="50">
        <v>0</v>
      </c>
      <c r="J12" s="49">
        <v>296864</v>
      </c>
      <c r="K12" s="50">
        <v>0</v>
      </c>
      <c r="L12" s="49">
        <v>262125</v>
      </c>
      <c r="M12" s="50">
        <v>0</v>
      </c>
      <c r="N12" s="49">
        <v>4975792.3100000005</v>
      </c>
      <c r="O12" s="50">
        <v>4262789</v>
      </c>
      <c r="P12" s="48">
        <v>0</v>
      </c>
      <c r="Q12" s="83">
        <f t="shared" si="0"/>
        <v>11872368.130000001</v>
      </c>
    </row>
    <row r="13" spans="1:17" x14ac:dyDescent="0.25">
      <c r="A13" s="15">
        <v>9</v>
      </c>
      <c r="B13" s="16" t="s">
        <v>84</v>
      </c>
      <c r="C13" s="49">
        <v>410718</v>
      </c>
      <c r="D13" s="50">
        <v>304356</v>
      </c>
      <c r="E13" s="49">
        <v>5000</v>
      </c>
      <c r="F13" s="49">
        <v>349639</v>
      </c>
      <c r="G13" s="50">
        <v>387007</v>
      </c>
      <c r="H13" s="49">
        <v>5000</v>
      </c>
      <c r="I13" s="50">
        <v>0</v>
      </c>
      <c r="J13" s="49">
        <v>60002</v>
      </c>
      <c r="K13" s="50">
        <v>0</v>
      </c>
      <c r="L13" s="49">
        <v>519012</v>
      </c>
      <c r="M13" s="50">
        <v>0</v>
      </c>
      <c r="N13" s="49">
        <v>4305337.5999999996</v>
      </c>
      <c r="O13" s="50">
        <v>2816452.48</v>
      </c>
      <c r="P13" s="48">
        <v>0</v>
      </c>
      <c r="Q13" s="83">
        <f t="shared" si="0"/>
        <v>9162524.0800000001</v>
      </c>
    </row>
    <row r="14" spans="1:17" x14ac:dyDescent="0.25">
      <c r="A14" s="15">
        <v>10</v>
      </c>
      <c r="B14" s="16" t="s">
        <v>85</v>
      </c>
      <c r="C14" s="49">
        <v>106825</v>
      </c>
      <c r="D14" s="50">
        <v>49284.22</v>
      </c>
      <c r="E14" s="49">
        <v>0</v>
      </c>
      <c r="F14" s="49">
        <v>21697</v>
      </c>
      <c r="G14" s="50">
        <v>18860</v>
      </c>
      <c r="H14" s="49">
        <v>5500</v>
      </c>
      <c r="I14" s="50">
        <v>0</v>
      </c>
      <c r="J14" s="49">
        <v>29686</v>
      </c>
      <c r="K14" s="50">
        <v>0</v>
      </c>
      <c r="L14" s="49">
        <v>32316</v>
      </c>
      <c r="M14" s="50">
        <v>0</v>
      </c>
      <c r="N14" s="49">
        <v>576873.25</v>
      </c>
      <c r="O14" s="50">
        <v>231057</v>
      </c>
      <c r="P14" s="48">
        <v>0</v>
      </c>
      <c r="Q14" s="83">
        <f t="shared" si="0"/>
        <v>1072098.47</v>
      </c>
    </row>
    <row r="15" spans="1:17" x14ac:dyDescent="0.25">
      <c r="A15" s="15">
        <v>11</v>
      </c>
      <c r="B15" s="16" t="s">
        <v>86</v>
      </c>
      <c r="C15" s="49">
        <v>41072</v>
      </c>
      <c r="D15" s="50">
        <v>29500</v>
      </c>
      <c r="E15" s="49">
        <v>500</v>
      </c>
      <c r="F15" s="49">
        <v>41694</v>
      </c>
      <c r="G15" s="50">
        <v>38701</v>
      </c>
      <c r="H15" s="49">
        <v>500</v>
      </c>
      <c r="I15" s="50">
        <v>0</v>
      </c>
      <c r="J15" s="49">
        <v>6000</v>
      </c>
      <c r="K15" s="50">
        <v>0</v>
      </c>
      <c r="L15" s="49">
        <v>75383</v>
      </c>
      <c r="M15" s="50">
        <v>0</v>
      </c>
      <c r="N15" s="49">
        <v>473803.44</v>
      </c>
      <c r="O15" s="50">
        <v>74975.97</v>
      </c>
      <c r="P15" s="48">
        <v>0</v>
      </c>
      <c r="Q15" s="83">
        <f t="shared" si="0"/>
        <v>782129.40999999992</v>
      </c>
    </row>
    <row r="16" spans="1:17" x14ac:dyDescent="0.25">
      <c r="A16" s="15">
        <v>12</v>
      </c>
      <c r="B16" s="16" t="s">
        <v>87</v>
      </c>
      <c r="C16" s="52">
        <v>-11150</v>
      </c>
      <c r="D16" s="53">
        <v>290662.63</v>
      </c>
      <c r="E16" s="52">
        <v>39969</v>
      </c>
      <c r="F16" s="52">
        <v>198577.98</v>
      </c>
      <c r="G16" s="53">
        <v>235345</v>
      </c>
      <c r="H16" s="52">
        <v>-16441</v>
      </c>
      <c r="I16" s="53">
        <v>0</v>
      </c>
      <c r="J16" s="52">
        <v>914122</v>
      </c>
      <c r="K16" s="53">
        <v>0</v>
      </c>
      <c r="L16" s="52">
        <v>453803.85</v>
      </c>
      <c r="M16" s="53">
        <v>5800</v>
      </c>
      <c r="N16" s="52">
        <v>15188817.65</v>
      </c>
      <c r="O16" s="53">
        <v>2075068.81</v>
      </c>
      <c r="P16" s="51">
        <v>0</v>
      </c>
      <c r="Q16" s="83">
        <f t="shared" si="0"/>
        <v>19374575.919999998</v>
      </c>
    </row>
    <row r="17" spans="1:17" x14ac:dyDescent="0.25">
      <c r="A17" s="15">
        <v>13</v>
      </c>
      <c r="B17" s="16" t="s">
        <v>88</v>
      </c>
      <c r="C17" s="49">
        <v>-26944</v>
      </c>
      <c r="D17" s="50">
        <v>274731</v>
      </c>
      <c r="E17" s="49">
        <v>0</v>
      </c>
      <c r="F17" s="49">
        <v>30262</v>
      </c>
      <c r="G17" s="50">
        <v>0</v>
      </c>
      <c r="H17" s="49">
        <v>0</v>
      </c>
      <c r="I17" s="50">
        <v>0</v>
      </c>
      <c r="J17" s="49">
        <v>914122</v>
      </c>
      <c r="K17" s="50">
        <v>0</v>
      </c>
      <c r="L17" s="49">
        <v>5407</v>
      </c>
      <c r="M17" s="50">
        <v>0</v>
      </c>
      <c r="N17" s="49">
        <v>1170553</v>
      </c>
      <c r="O17" s="50">
        <v>1597340.48</v>
      </c>
      <c r="P17" s="48">
        <v>0</v>
      </c>
      <c r="Q17" s="83">
        <f t="shared" si="0"/>
        <v>3965471.48</v>
      </c>
    </row>
    <row r="18" spans="1:17" x14ac:dyDescent="0.25">
      <c r="A18" s="15">
        <v>14</v>
      </c>
      <c r="B18" s="16" t="s">
        <v>89</v>
      </c>
      <c r="C18" s="49">
        <v>15794</v>
      </c>
      <c r="D18" s="50">
        <v>15931.630000000005</v>
      </c>
      <c r="E18" s="49">
        <v>39969</v>
      </c>
      <c r="F18" s="49">
        <v>168315.97999999998</v>
      </c>
      <c r="G18" s="50">
        <v>235345</v>
      </c>
      <c r="H18" s="49">
        <v>-16441</v>
      </c>
      <c r="I18" s="50">
        <v>0</v>
      </c>
      <c r="J18" s="49">
        <v>0</v>
      </c>
      <c r="K18" s="50">
        <v>0</v>
      </c>
      <c r="L18" s="49">
        <v>448396.85</v>
      </c>
      <c r="M18" s="50">
        <v>5800</v>
      </c>
      <c r="N18" s="49">
        <v>14018264.65</v>
      </c>
      <c r="O18" s="50">
        <v>477728.32999999996</v>
      </c>
      <c r="P18" s="48">
        <v>0</v>
      </c>
      <c r="Q18" s="83">
        <f t="shared" si="0"/>
        <v>15409104.439999999</v>
      </c>
    </row>
    <row r="19" spans="1:17" x14ac:dyDescent="0.25">
      <c r="A19" s="15">
        <v>15</v>
      </c>
      <c r="B19" s="16" t="s">
        <v>90</v>
      </c>
      <c r="C19" s="49">
        <v>0</v>
      </c>
      <c r="D19" s="50">
        <v>0</v>
      </c>
      <c r="E19" s="49">
        <v>0</v>
      </c>
      <c r="F19" s="49">
        <v>0</v>
      </c>
      <c r="G19" s="50">
        <v>0</v>
      </c>
      <c r="H19" s="49">
        <v>0</v>
      </c>
      <c r="I19" s="50">
        <v>0</v>
      </c>
      <c r="J19" s="49">
        <v>0</v>
      </c>
      <c r="K19" s="50">
        <v>0</v>
      </c>
      <c r="L19" s="49">
        <v>0</v>
      </c>
      <c r="M19" s="50">
        <v>0</v>
      </c>
      <c r="N19" s="49">
        <v>0</v>
      </c>
      <c r="O19" s="50">
        <v>0</v>
      </c>
      <c r="P19" s="48">
        <v>0</v>
      </c>
      <c r="Q19" s="83">
        <f t="shared" si="0"/>
        <v>0</v>
      </c>
    </row>
    <row r="20" spans="1:17" x14ac:dyDescent="0.25">
      <c r="A20" s="15">
        <v>16</v>
      </c>
      <c r="B20" s="16" t="s">
        <v>91</v>
      </c>
      <c r="C20" s="49">
        <v>15794</v>
      </c>
      <c r="D20" s="50">
        <v>15931.630000000005</v>
      </c>
      <c r="E20" s="49">
        <v>39969</v>
      </c>
      <c r="F20" s="49">
        <v>168315.97999999998</v>
      </c>
      <c r="G20" s="50">
        <v>235345</v>
      </c>
      <c r="H20" s="49">
        <v>-16441</v>
      </c>
      <c r="I20" s="50">
        <v>0</v>
      </c>
      <c r="J20" s="49">
        <v>0</v>
      </c>
      <c r="K20" s="50">
        <v>0</v>
      </c>
      <c r="L20" s="49">
        <v>448396.85</v>
      </c>
      <c r="M20" s="50">
        <v>5800</v>
      </c>
      <c r="N20" s="49">
        <v>14018264.65</v>
      </c>
      <c r="O20" s="50">
        <v>477728.32999999996</v>
      </c>
      <c r="P20" s="48">
        <v>0</v>
      </c>
      <c r="Q20" s="83">
        <f t="shared" si="0"/>
        <v>15409104.439999999</v>
      </c>
    </row>
    <row r="21" spans="1:17" x14ac:dyDescent="0.25">
      <c r="A21" s="15">
        <v>17</v>
      </c>
      <c r="B21" s="16" t="s">
        <v>92</v>
      </c>
      <c r="C21" s="49">
        <v>0</v>
      </c>
      <c r="D21" s="50">
        <v>18892.489999999998</v>
      </c>
      <c r="E21" s="49">
        <v>0</v>
      </c>
      <c r="F21" s="49">
        <v>230347.54</v>
      </c>
      <c r="G21" s="50">
        <v>0</v>
      </c>
      <c r="H21" s="49">
        <v>0</v>
      </c>
      <c r="I21" s="50">
        <v>0</v>
      </c>
      <c r="J21" s="49">
        <v>0</v>
      </c>
      <c r="K21" s="50">
        <v>0</v>
      </c>
      <c r="L21" s="49">
        <v>50926.1</v>
      </c>
      <c r="M21" s="50">
        <v>0</v>
      </c>
      <c r="N21" s="49">
        <v>1027733.25</v>
      </c>
      <c r="O21" s="50">
        <v>1243490.48</v>
      </c>
      <c r="P21" s="48">
        <v>0</v>
      </c>
      <c r="Q21" s="83">
        <f t="shared" si="0"/>
        <v>2571389.86</v>
      </c>
    </row>
    <row r="22" spans="1:17" ht="17.25" customHeight="1" x14ac:dyDescent="0.25">
      <c r="A22" s="15">
        <v>18</v>
      </c>
      <c r="B22" s="16" t="s">
        <v>93</v>
      </c>
      <c r="C22" s="49">
        <v>49285</v>
      </c>
      <c r="D22" s="50">
        <v>109583</v>
      </c>
      <c r="E22" s="49">
        <v>5726</v>
      </c>
      <c r="F22" s="49">
        <v>56610</v>
      </c>
      <c r="G22" s="50">
        <v>3487</v>
      </c>
      <c r="H22" s="49">
        <v>183</v>
      </c>
      <c r="I22" s="50">
        <v>19245</v>
      </c>
      <c r="J22" s="49">
        <v>270186</v>
      </c>
      <c r="K22" s="50">
        <v>1</v>
      </c>
      <c r="L22" s="49">
        <v>188216</v>
      </c>
      <c r="M22" s="50">
        <v>0</v>
      </c>
      <c r="N22" s="49">
        <v>162108</v>
      </c>
      <c r="O22" s="50">
        <v>7099432</v>
      </c>
      <c r="P22" s="48">
        <v>0</v>
      </c>
      <c r="Q22" s="83">
        <f t="shared" si="0"/>
        <v>7964062</v>
      </c>
    </row>
    <row r="23" spans="1:17" x14ac:dyDescent="0.25">
      <c r="A23" s="15">
        <v>19</v>
      </c>
      <c r="B23" s="16" t="s">
        <v>94</v>
      </c>
      <c r="C23" s="49">
        <v>-49285</v>
      </c>
      <c r="D23" s="50">
        <v>-90690.51</v>
      </c>
      <c r="E23" s="49">
        <v>-5726</v>
      </c>
      <c r="F23" s="49">
        <v>173737.54</v>
      </c>
      <c r="G23" s="50">
        <v>-3487</v>
      </c>
      <c r="H23" s="49">
        <v>-183</v>
      </c>
      <c r="I23" s="50">
        <v>-19245</v>
      </c>
      <c r="J23" s="49">
        <v>-270186</v>
      </c>
      <c r="K23" s="50">
        <v>0</v>
      </c>
      <c r="L23" s="49">
        <v>-137289.9</v>
      </c>
      <c r="M23" s="50">
        <v>0</v>
      </c>
      <c r="N23" s="49">
        <v>865625.25</v>
      </c>
      <c r="O23" s="50">
        <v>-5855941.5199999996</v>
      </c>
      <c r="P23" s="48">
        <v>0</v>
      </c>
      <c r="Q23" s="83">
        <f t="shared" si="0"/>
        <v>-5392671.1399999997</v>
      </c>
    </row>
    <row r="24" spans="1:17" x14ac:dyDescent="0.25">
      <c r="A24" s="15">
        <v>20</v>
      </c>
      <c r="B24" s="16" t="s">
        <v>95</v>
      </c>
      <c r="C24" s="49">
        <v>52152.058431485057</v>
      </c>
      <c r="D24" s="50">
        <v>375358.11598865053</v>
      </c>
      <c r="E24" s="49">
        <v>76686.891407286734</v>
      </c>
      <c r="F24" s="49">
        <v>1357775.1139933723</v>
      </c>
      <c r="G24" s="50">
        <v>591703.28147627274</v>
      </c>
      <c r="H24" s="49">
        <v>206725.89240746363</v>
      </c>
      <c r="I24" s="50">
        <v>2470.2256117105621</v>
      </c>
      <c r="J24" s="49">
        <v>39257</v>
      </c>
      <c r="K24" s="50">
        <v>2962.35303168161</v>
      </c>
      <c r="L24" s="49">
        <v>486420.94974803936</v>
      </c>
      <c r="M24" s="50">
        <v>53085.982042190379</v>
      </c>
      <c r="N24" s="49">
        <v>17354172.726438563</v>
      </c>
      <c r="O24" s="50">
        <v>6892981.84135425</v>
      </c>
      <c r="P24" s="48">
        <v>13980.672321718228</v>
      </c>
      <c r="Q24" s="83">
        <f t="shared" si="0"/>
        <v>27505733.104252685</v>
      </c>
    </row>
    <row r="25" spans="1:17" x14ac:dyDescent="0.25">
      <c r="A25" s="15">
        <v>21</v>
      </c>
      <c r="B25" s="16" t="s">
        <v>96</v>
      </c>
      <c r="C25" s="49">
        <v>18661.058431485057</v>
      </c>
      <c r="D25" s="50">
        <v>300599.23598865059</v>
      </c>
      <c r="E25" s="49">
        <v>110929.89140728673</v>
      </c>
      <c r="F25" s="49">
        <v>1699828.6339933723</v>
      </c>
      <c r="G25" s="50">
        <v>823561.28147627274</v>
      </c>
      <c r="H25" s="49">
        <v>190101.89240746363</v>
      </c>
      <c r="I25" s="50">
        <v>-16774.774388289439</v>
      </c>
      <c r="J25" s="49">
        <v>-230929</v>
      </c>
      <c r="K25" s="50">
        <v>2962.35303168161</v>
      </c>
      <c r="L25" s="49">
        <v>797527.89974803932</v>
      </c>
      <c r="M25" s="50">
        <v>58885.982042190379</v>
      </c>
      <c r="N25" s="49">
        <v>32238062.626438562</v>
      </c>
      <c r="O25" s="50">
        <v>1514768.6513542493</v>
      </c>
      <c r="P25" s="48">
        <v>13980.672321718228</v>
      </c>
      <c r="Q25" s="83">
        <f t="shared" si="0"/>
        <v>37522166.404252686</v>
      </c>
    </row>
    <row r="26" spans="1:17" x14ac:dyDescent="0.25">
      <c r="A26" s="15">
        <v>22</v>
      </c>
      <c r="B26" s="16" t="s">
        <v>97</v>
      </c>
      <c r="C26" s="49">
        <v>-15472.058431485057</v>
      </c>
      <c r="D26" s="50">
        <v>485779.81401134946</v>
      </c>
      <c r="E26" s="49">
        <v>8863.1085927132663</v>
      </c>
      <c r="F26" s="49">
        <v>565040.26600662759</v>
      </c>
      <c r="G26" s="50">
        <v>96952.718523727264</v>
      </c>
      <c r="H26" s="49">
        <v>132524.10759253637</v>
      </c>
      <c r="I26" s="50">
        <v>17274.774388289439</v>
      </c>
      <c r="J26" s="49">
        <v>230929</v>
      </c>
      <c r="K26" s="50">
        <v>3016.64696831839</v>
      </c>
      <c r="L26" s="49">
        <v>-77842.109748039307</v>
      </c>
      <c r="M26" s="50">
        <v>23663.017957809621</v>
      </c>
      <c r="N26" s="49">
        <v>-781332.41643855907</v>
      </c>
      <c r="O26" s="50">
        <v>4585673.0986457504</v>
      </c>
      <c r="P26" s="48">
        <v>9046.327678281772</v>
      </c>
      <c r="Q26" s="83">
        <f t="shared" si="0"/>
        <v>5284116.2957473202</v>
      </c>
    </row>
    <row r="27" spans="1:17" x14ac:dyDescent="0.25">
      <c r="A27" s="15">
        <v>23</v>
      </c>
      <c r="B27" s="16" t="s">
        <v>98</v>
      </c>
      <c r="C27" s="52">
        <v>-94.018963064418571</v>
      </c>
      <c r="D27" s="53">
        <v>24356.119367729978</v>
      </c>
      <c r="E27" s="52">
        <v>2831.7656485098892</v>
      </c>
      <c r="F27" s="52">
        <v>81077.901582175342</v>
      </c>
      <c r="G27" s="53">
        <v>21759.868474555544</v>
      </c>
      <c r="H27" s="52">
        <v>7626.49924549975</v>
      </c>
      <c r="I27" s="53">
        <v>11.819412021194433</v>
      </c>
      <c r="J27" s="52">
        <v>0</v>
      </c>
      <c r="K27" s="53">
        <v>29.883397745767983</v>
      </c>
      <c r="L27" s="52">
        <v>27069.618616087024</v>
      </c>
      <c r="M27" s="53">
        <v>1951.3612858751583</v>
      </c>
      <c r="N27" s="52">
        <v>952943.24073240242</v>
      </c>
      <c r="O27" s="53">
        <v>309103.46105870779</v>
      </c>
      <c r="P27" s="51">
        <v>544.33120122408843</v>
      </c>
      <c r="Q27" s="83">
        <f t="shared" si="0"/>
        <v>1429211.8510594694</v>
      </c>
    </row>
    <row r="28" spans="1:17" x14ac:dyDescent="0.25">
      <c r="A28" s="15">
        <v>24</v>
      </c>
      <c r="B28" s="16" t="s">
        <v>99</v>
      </c>
      <c r="C28" s="52">
        <v>212.16843199844476</v>
      </c>
      <c r="D28" s="53">
        <v>6730.7932593510077</v>
      </c>
      <c r="E28" s="52">
        <v>-1136.3842042903755</v>
      </c>
      <c r="F28" s="52">
        <v>18237.148251888659</v>
      </c>
      <c r="G28" s="53">
        <v>-8732.2094732425994</v>
      </c>
      <c r="H28" s="52">
        <v>-3060.5051237834155</v>
      </c>
      <c r="I28" s="53">
        <v>-4.7431160597462938</v>
      </c>
      <c r="J28" s="52">
        <v>0</v>
      </c>
      <c r="K28" s="53">
        <v>30</v>
      </c>
      <c r="L28" s="52">
        <v>9474.306415329329</v>
      </c>
      <c r="M28" s="53">
        <v>-783.07897523199347</v>
      </c>
      <c r="N28" s="52">
        <v>109453.72044025359</v>
      </c>
      <c r="O28" s="53">
        <v>71434.527647368886</v>
      </c>
      <c r="P28" s="51">
        <v>-218.43946701555581</v>
      </c>
      <c r="Q28" s="83">
        <f t="shared" si="0"/>
        <v>201637.3040865662</v>
      </c>
    </row>
    <row r="29" spans="1:17" x14ac:dyDescent="0.25">
      <c r="A29" s="15">
        <v>25</v>
      </c>
      <c r="B29" s="16" t="s">
        <v>100</v>
      </c>
      <c r="C29" s="52">
        <v>-15353.908962551031</v>
      </c>
      <c r="D29" s="53">
        <v>516866.7266384305</v>
      </c>
      <c r="E29" s="52">
        <v>10558.490036932779</v>
      </c>
      <c r="F29" s="52">
        <v>664355.31584069156</v>
      </c>
      <c r="G29" s="53">
        <v>109980.37752504021</v>
      </c>
      <c r="H29" s="52">
        <v>137090.1017142527</v>
      </c>
      <c r="I29" s="53">
        <v>17281.850684250887</v>
      </c>
      <c r="J29" s="52">
        <v>230929</v>
      </c>
      <c r="K29" s="53">
        <v>3076.530366064158</v>
      </c>
      <c r="L29" s="52">
        <v>-41298.184716622985</v>
      </c>
      <c r="M29" s="53">
        <v>24831.300268452786</v>
      </c>
      <c r="N29" s="52">
        <v>281064.54473409714</v>
      </c>
      <c r="O29" s="53">
        <v>4966211.087351827</v>
      </c>
      <c r="P29" s="51">
        <v>9372.2194124903035</v>
      </c>
      <c r="Q29" s="83">
        <f t="shared" si="0"/>
        <v>6914965.4508933565</v>
      </c>
    </row>
    <row r="30" spans="1:17" x14ac:dyDescent="0.25">
      <c r="A30" s="15">
        <v>26</v>
      </c>
      <c r="B30" s="16" t="s">
        <v>101</v>
      </c>
      <c r="C30" s="52">
        <v>-15353.908962551031</v>
      </c>
      <c r="D30" s="53">
        <v>516866.7266384305</v>
      </c>
      <c r="E30" s="52">
        <v>10558.490036932779</v>
      </c>
      <c r="F30" s="52">
        <v>664355.31584069156</v>
      </c>
      <c r="G30" s="53">
        <v>109980.37752504021</v>
      </c>
      <c r="H30" s="52">
        <v>137090.1017142527</v>
      </c>
      <c r="I30" s="53">
        <v>17281.850684250887</v>
      </c>
      <c r="J30" s="52">
        <v>230929</v>
      </c>
      <c r="K30" s="53">
        <v>3076.530366064158</v>
      </c>
      <c r="L30" s="52">
        <v>-41298.184716622985</v>
      </c>
      <c r="M30" s="53">
        <v>24831.300268452786</v>
      </c>
      <c r="N30" s="52">
        <v>281064.54473409714</v>
      </c>
      <c r="O30" s="53">
        <v>4966211.087351827</v>
      </c>
      <c r="P30" s="51">
        <v>9372.2194124903035</v>
      </c>
      <c r="Q30" s="83">
        <f t="shared" si="0"/>
        <v>6914965.4508933565</v>
      </c>
    </row>
    <row r="31" spans="1:17" x14ac:dyDescent="0.25">
      <c r="A31" s="15">
        <v>27</v>
      </c>
      <c r="B31" s="16" t="s">
        <v>102</v>
      </c>
      <c r="C31" s="52">
        <v>22576.930130748438</v>
      </c>
      <c r="D31" s="53">
        <v>28470.476812167537</v>
      </c>
      <c r="E31" s="52">
        <v>2998.4793446856629</v>
      </c>
      <c r="F31" s="52">
        <v>76782.234480595915</v>
      </c>
      <c r="G31" s="53">
        <v>19495.519389087418</v>
      </c>
      <c r="H31" s="52">
        <v>6674.4389362510647</v>
      </c>
      <c r="I31" s="53">
        <v>1947.6545013765608</v>
      </c>
      <c r="J31" s="52">
        <v>110429.2978428589</v>
      </c>
      <c r="K31" s="53">
        <v>105.01016290491852</v>
      </c>
      <c r="L31" s="52">
        <v>52336.084345804884</v>
      </c>
      <c r="M31" s="53">
        <v>1729.6956056345027</v>
      </c>
      <c r="N31" s="52">
        <v>707247.93942946708</v>
      </c>
      <c r="O31" s="53">
        <v>1186667.0957629976</v>
      </c>
      <c r="P31" s="51">
        <v>546.52537452886236</v>
      </c>
      <c r="Q31" s="83">
        <f t="shared" si="0"/>
        <v>2218007.3821191094</v>
      </c>
    </row>
    <row r="32" spans="1:17" x14ac:dyDescent="0.25">
      <c r="A32" s="15">
        <v>28</v>
      </c>
      <c r="B32" s="16" t="s">
        <v>103</v>
      </c>
      <c r="C32" s="52">
        <v>-37930.839093299473</v>
      </c>
      <c r="D32" s="53">
        <v>488396.24982626305</v>
      </c>
      <c r="E32" s="52">
        <v>7560.0106922471159</v>
      </c>
      <c r="F32" s="52">
        <v>587573.08136009576</v>
      </c>
      <c r="G32" s="53">
        <v>90484.858135952789</v>
      </c>
      <c r="H32" s="52">
        <v>130415.66277800163</v>
      </c>
      <c r="I32" s="53">
        <v>15334.196182874326</v>
      </c>
      <c r="J32" s="52">
        <v>120499.7021571411</v>
      </c>
      <c r="K32" s="53">
        <v>2971.5202031592394</v>
      </c>
      <c r="L32" s="52">
        <v>-93634.269062427833</v>
      </c>
      <c r="M32" s="53">
        <v>23101.604662818281</v>
      </c>
      <c r="N32" s="52">
        <v>-426183.39469536999</v>
      </c>
      <c r="O32" s="53">
        <v>3779543.9915888291</v>
      </c>
      <c r="P32" s="51">
        <v>8825.6940379614407</v>
      </c>
      <c r="Q32" s="83">
        <f t="shared" si="0"/>
        <v>4696958.0687742466</v>
      </c>
    </row>
    <row r="33" spans="1:17" ht="15.75" thickBot="1" x14ac:dyDescent="0.3">
      <c r="A33" s="17">
        <v>29</v>
      </c>
      <c r="B33" s="18" t="s">
        <v>104</v>
      </c>
      <c r="C33" s="55">
        <v>-37930.839093299473</v>
      </c>
      <c r="D33" s="56">
        <v>488396.24982626305</v>
      </c>
      <c r="E33" s="55">
        <v>7560.0106922471159</v>
      </c>
      <c r="F33" s="55">
        <v>587573.08136009576</v>
      </c>
      <c r="G33" s="56">
        <v>90484.858135952789</v>
      </c>
      <c r="H33" s="55">
        <v>130415.66277800163</v>
      </c>
      <c r="I33" s="56">
        <v>15334.196182874326</v>
      </c>
      <c r="J33" s="55">
        <v>120499.7021571411</v>
      </c>
      <c r="K33" s="56">
        <v>2971.5202031592394</v>
      </c>
      <c r="L33" s="55">
        <v>-93634.269062427833</v>
      </c>
      <c r="M33" s="56">
        <v>23101.604662818281</v>
      </c>
      <c r="N33" s="55">
        <v>-426183.39469536999</v>
      </c>
      <c r="O33" s="56">
        <v>3779543.9915888291</v>
      </c>
      <c r="P33" s="54">
        <v>8825.6940379614407</v>
      </c>
      <c r="Q33" s="85">
        <f t="shared" si="0"/>
        <v>4696958.0687742466</v>
      </c>
    </row>
    <row r="34" spans="1:17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3">
    <mergeCell ref="A1:O1"/>
    <mergeCell ref="A2:O2"/>
    <mergeCell ref="A3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4"/>
  <sheetViews>
    <sheetView workbookViewId="0">
      <selection activeCell="F2" sqref="F2"/>
    </sheetView>
  </sheetViews>
  <sheetFormatPr defaultRowHeight="15" x14ac:dyDescent="0.25"/>
  <cols>
    <col min="1" max="1" width="5.7109375" style="3" customWidth="1"/>
    <col min="2" max="2" width="41" style="3" customWidth="1"/>
    <col min="3" max="3" width="13.28515625" style="3" bestFit="1" customWidth="1"/>
    <col min="4" max="4" width="14.42578125" style="3" bestFit="1" customWidth="1"/>
    <col min="5" max="5" width="14.28515625" style="3" bestFit="1" customWidth="1"/>
  </cols>
  <sheetData>
    <row r="1" spans="1:5" ht="18.75" x14ac:dyDescent="0.3">
      <c r="A1" s="73" t="s">
        <v>121</v>
      </c>
      <c r="B1" s="73"/>
      <c r="C1" s="73"/>
      <c r="D1" s="73"/>
      <c r="E1" s="73"/>
    </row>
    <row r="2" spans="1:5" ht="19.5" thickBot="1" x14ac:dyDescent="0.35">
      <c r="A2" s="74" t="s">
        <v>125</v>
      </c>
      <c r="B2" s="74"/>
      <c r="C2" s="74"/>
      <c r="D2" s="74"/>
      <c r="E2" s="74"/>
    </row>
    <row r="3" spans="1:5" ht="45" customHeight="1" thickBot="1" x14ac:dyDescent="0.3">
      <c r="A3" s="9" t="s">
        <v>52</v>
      </c>
      <c r="B3" s="9" t="s">
        <v>53</v>
      </c>
      <c r="C3" s="34" t="s">
        <v>112</v>
      </c>
      <c r="D3" s="66" t="s">
        <v>113</v>
      </c>
      <c r="E3" s="34" t="s">
        <v>75</v>
      </c>
    </row>
    <row r="4" spans="1:5" x14ac:dyDescent="0.25">
      <c r="A4" s="13">
        <v>1</v>
      </c>
      <c r="B4" s="14" t="s">
        <v>76</v>
      </c>
      <c r="C4" s="39">
        <f>'Rev Account- Life'!J5</f>
        <v>55888475.25</v>
      </c>
      <c r="D4" s="35">
        <f>'Rev Account- General'!Q5</f>
        <v>101452669.72</v>
      </c>
      <c r="E4" s="42">
        <f>SUM(C4:D4)</f>
        <v>157341144.97</v>
      </c>
    </row>
    <row r="5" spans="1:5" x14ac:dyDescent="0.25">
      <c r="A5" s="15">
        <v>2</v>
      </c>
      <c r="B5" s="16" t="s">
        <v>77</v>
      </c>
      <c r="C5" s="40">
        <f>'Rev Account- Life'!J6</f>
        <v>12644621</v>
      </c>
      <c r="D5" s="20">
        <f>'Rev Account- General'!Q6</f>
        <v>57588015.75</v>
      </c>
      <c r="E5" s="43">
        <f t="shared" ref="E5:E32" si="0">SUM(C5:D5)</f>
        <v>70232636.75</v>
      </c>
    </row>
    <row r="6" spans="1:5" x14ac:dyDescent="0.25">
      <c r="A6" s="15">
        <v>3</v>
      </c>
      <c r="B6" s="16" t="s">
        <v>78</v>
      </c>
      <c r="C6" s="40">
        <f>'Rev Account- Life'!J7</f>
        <v>43243854.25</v>
      </c>
      <c r="D6" s="20">
        <f>'Rev Account- General'!Q7</f>
        <v>43864653.969999999</v>
      </c>
      <c r="E6" s="43">
        <f t="shared" si="0"/>
        <v>87108508.219999999</v>
      </c>
    </row>
    <row r="7" spans="1:5" x14ac:dyDescent="0.25">
      <c r="A7" s="15">
        <v>4</v>
      </c>
      <c r="B7" s="16" t="s">
        <v>79</v>
      </c>
      <c r="C7" s="40">
        <f>'Rev Account- Life'!J8</f>
        <v>31903476.289999999</v>
      </c>
      <c r="D7" s="20">
        <f>'Rev Account- General'!Q8</f>
        <v>15606026.02</v>
      </c>
      <c r="E7" s="43">
        <f t="shared" si="0"/>
        <v>47509502.310000002</v>
      </c>
    </row>
    <row r="8" spans="1:5" x14ac:dyDescent="0.25">
      <c r="A8" s="15">
        <v>5</v>
      </c>
      <c r="B8" s="16" t="s">
        <v>80</v>
      </c>
      <c r="C8" s="40">
        <f>'Rev Account- Life'!J9</f>
        <v>30497952.350000001</v>
      </c>
      <c r="D8" s="20">
        <f>'Rev Account- General'!Q9</f>
        <v>16664397.289999999</v>
      </c>
      <c r="E8" s="43">
        <f t="shared" si="0"/>
        <v>47162349.640000001</v>
      </c>
    </row>
    <row r="9" spans="1:5" x14ac:dyDescent="0.25">
      <c r="A9" s="15">
        <v>6</v>
      </c>
      <c r="B9" s="16" t="s">
        <v>81</v>
      </c>
      <c r="C9" s="40">
        <f>'Rev Account- Life'!J10</f>
        <v>44649378.189999998</v>
      </c>
      <c r="D9" s="20">
        <f>'Rev Account- General'!Q10</f>
        <v>42806282.700000003</v>
      </c>
      <c r="E9" s="43">
        <f t="shared" si="0"/>
        <v>87455660.890000001</v>
      </c>
    </row>
    <row r="10" spans="1:5" x14ac:dyDescent="0.25">
      <c r="A10" s="15">
        <v>7</v>
      </c>
      <c r="B10" s="16" t="s">
        <v>82</v>
      </c>
      <c r="C10" s="40">
        <f>'Rev Account- Life'!J11</f>
        <v>25769228.260000002</v>
      </c>
      <c r="D10" s="20">
        <f>'Rev Account- General'!Q11</f>
        <v>22374389.030000001</v>
      </c>
      <c r="E10" s="43">
        <f t="shared" si="0"/>
        <v>48143617.290000007</v>
      </c>
    </row>
    <row r="11" spans="1:5" x14ac:dyDescent="0.25">
      <c r="A11" s="15">
        <v>8</v>
      </c>
      <c r="B11" s="16" t="s">
        <v>83</v>
      </c>
      <c r="C11" s="40">
        <f>'Rev Account- Life'!J12</f>
        <v>1923738</v>
      </c>
      <c r="D11" s="20">
        <f>'Rev Account- General'!Q12</f>
        <v>11872368.130000001</v>
      </c>
      <c r="E11" s="43">
        <f t="shared" si="0"/>
        <v>13796106.130000001</v>
      </c>
    </row>
    <row r="12" spans="1:5" x14ac:dyDescent="0.25">
      <c r="A12" s="15">
        <v>9</v>
      </c>
      <c r="B12" s="16" t="s">
        <v>84</v>
      </c>
      <c r="C12" s="40">
        <f>'Rev Account- Life'!J13</f>
        <v>1951196</v>
      </c>
      <c r="D12" s="20">
        <f>'Rev Account- General'!Q13</f>
        <v>9162524.0800000001</v>
      </c>
      <c r="E12" s="43">
        <f t="shared" si="0"/>
        <v>11113720.08</v>
      </c>
    </row>
    <row r="13" spans="1:5" x14ac:dyDescent="0.25">
      <c r="A13" s="15">
        <v>10</v>
      </c>
      <c r="B13" s="16" t="s">
        <v>85</v>
      </c>
      <c r="C13" s="40">
        <f>'Rev Account- Life'!J14</f>
        <v>441174</v>
      </c>
      <c r="D13" s="20">
        <f>'Rev Account- General'!Q14</f>
        <v>1072098.47</v>
      </c>
      <c r="E13" s="43">
        <f t="shared" si="0"/>
        <v>1513272.47</v>
      </c>
    </row>
    <row r="14" spans="1:5" x14ac:dyDescent="0.25">
      <c r="A14" s="15">
        <v>11</v>
      </c>
      <c r="B14" s="16" t="s">
        <v>86</v>
      </c>
      <c r="C14" s="40">
        <f>'Rev Account- Life'!J15</f>
        <v>611721</v>
      </c>
      <c r="D14" s="20">
        <f>'Rev Account- General'!Q15</f>
        <v>782129.40999999992</v>
      </c>
      <c r="E14" s="43">
        <f t="shared" si="0"/>
        <v>1393850.41</v>
      </c>
    </row>
    <row r="15" spans="1:5" x14ac:dyDescent="0.25">
      <c r="A15" s="15">
        <v>12</v>
      </c>
      <c r="B15" s="16" t="s">
        <v>87</v>
      </c>
      <c r="C15" s="40">
        <f>'Rev Account- Life'!J16</f>
        <v>25967233.260000002</v>
      </c>
      <c r="D15" s="20">
        <f>'Rev Account- General'!Q16</f>
        <v>19374575.919999998</v>
      </c>
      <c r="E15" s="43">
        <f t="shared" si="0"/>
        <v>45341809.18</v>
      </c>
    </row>
    <row r="16" spans="1:5" x14ac:dyDescent="0.25">
      <c r="A16" s="15">
        <v>13</v>
      </c>
      <c r="B16" s="16" t="s">
        <v>88</v>
      </c>
      <c r="C16" s="40">
        <f>'Rev Account- Life'!J17</f>
        <v>2701413</v>
      </c>
      <c r="D16" s="20">
        <f>'Rev Account- General'!Q17</f>
        <v>3965471.48</v>
      </c>
      <c r="E16" s="43">
        <f t="shared" si="0"/>
        <v>6666884.4800000004</v>
      </c>
    </row>
    <row r="17" spans="1:5" x14ac:dyDescent="0.25">
      <c r="A17" s="15">
        <v>14</v>
      </c>
      <c r="B17" s="16" t="s">
        <v>89</v>
      </c>
      <c r="C17" s="40">
        <f>'Rev Account- Life'!J18</f>
        <v>23265820.260000002</v>
      </c>
      <c r="D17" s="20">
        <f>'Rev Account- General'!Q18</f>
        <v>15409104.439999999</v>
      </c>
      <c r="E17" s="43">
        <f t="shared" si="0"/>
        <v>38674924.700000003</v>
      </c>
    </row>
    <row r="18" spans="1:5" x14ac:dyDescent="0.25">
      <c r="A18" s="15">
        <v>15</v>
      </c>
      <c r="B18" s="16" t="s">
        <v>90</v>
      </c>
      <c r="C18" s="40">
        <f>'Rev Account- Life'!J19</f>
        <v>1201606</v>
      </c>
      <c r="D18" s="20">
        <f>'Rev Account- General'!Q19</f>
        <v>0</v>
      </c>
      <c r="E18" s="43">
        <f t="shared" si="0"/>
        <v>1201606</v>
      </c>
    </row>
    <row r="19" spans="1:5" x14ac:dyDescent="0.25">
      <c r="A19" s="15">
        <v>16</v>
      </c>
      <c r="B19" s="16" t="s">
        <v>91</v>
      </c>
      <c r="C19" s="40">
        <f>'Rev Account- Life'!J20</f>
        <v>24467426.260000002</v>
      </c>
      <c r="D19" s="20">
        <f>'Rev Account- General'!Q20</f>
        <v>15409104.439999999</v>
      </c>
      <c r="E19" s="43">
        <f t="shared" si="0"/>
        <v>39876530.700000003</v>
      </c>
    </row>
    <row r="20" spans="1:5" x14ac:dyDescent="0.25">
      <c r="A20" s="15">
        <v>17</v>
      </c>
      <c r="B20" s="16" t="s">
        <v>92</v>
      </c>
      <c r="C20" s="40">
        <f>'Rev Account- Life'!J21</f>
        <v>4559267.6899999995</v>
      </c>
      <c r="D20" s="20">
        <f>'Rev Account- General'!Q21</f>
        <v>2571389.86</v>
      </c>
      <c r="E20" s="43">
        <f>SUM(C20:D20)</f>
        <v>7130657.5499999989</v>
      </c>
    </row>
    <row r="21" spans="1:5" x14ac:dyDescent="0.25">
      <c r="A21" s="15">
        <v>18</v>
      </c>
      <c r="B21" s="16" t="s">
        <v>93</v>
      </c>
      <c r="C21" s="40">
        <f>'Rev Account- Life'!J22</f>
        <v>2420255</v>
      </c>
      <c r="D21" s="20">
        <f>'Rev Account- General'!Q22</f>
        <v>7964062</v>
      </c>
      <c r="E21" s="43">
        <f t="shared" si="0"/>
        <v>10384317</v>
      </c>
    </row>
    <row r="22" spans="1:5" x14ac:dyDescent="0.25">
      <c r="A22" s="15">
        <v>19</v>
      </c>
      <c r="B22" s="16" t="s">
        <v>94</v>
      </c>
      <c r="C22" s="40">
        <f>'Rev Account- Life'!J23</f>
        <v>2139012.69</v>
      </c>
      <c r="D22" s="20">
        <f>'Rev Account- General'!Q23</f>
        <v>-5392671.1399999997</v>
      </c>
      <c r="E22" s="43">
        <f t="shared" si="0"/>
        <v>-3253658.4499999997</v>
      </c>
    </row>
    <row r="23" spans="1:5" x14ac:dyDescent="0.25">
      <c r="A23" s="15">
        <v>20</v>
      </c>
      <c r="B23" s="16" t="s">
        <v>95</v>
      </c>
      <c r="C23" s="40">
        <f>'Rev Account- Life'!J24</f>
        <v>13490398.75574732</v>
      </c>
      <c r="D23" s="20">
        <f>'Rev Account- General'!Q24</f>
        <v>27505733.104252685</v>
      </c>
      <c r="E23" s="43">
        <f t="shared" si="0"/>
        <v>40996131.860000007</v>
      </c>
    </row>
    <row r="24" spans="1:5" x14ac:dyDescent="0.25">
      <c r="A24" s="15">
        <v>21</v>
      </c>
      <c r="B24" s="16" t="s">
        <v>96</v>
      </c>
      <c r="C24" s="40">
        <f>'Rev Account- Life'!J25</f>
        <v>40096837.705747321</v>
      </c>
      <c r="D24" s="20">
        <f>'Rev Account- General'!Q25</f>
        <v>37522166.404252686</v>
      </c>
      <c r="E24" s="43">
        <f t="shared" si="0"/>
        <v>77619004.110000014</v>
      </c>
    </row>
    <row r="25" spans="1:5" x14ac:dyDescent="0.25">
      <c r="A25" s="15">
        <v>22</v>
      </c>
      <c r="B25" s="16" t="s">
        <v>97</v>
      </c>
      <c r="C25" s="40">
        <f>'Rev Account- Life'!J26</f>
        <v>4552540.4842526829</v>
      </c>
      <c r="D25" s="20">
        <f>'Rev Account- General'!Q26</f>
        <v>5284116.2957473202</v>
      </c>
      <c r="E25" s="43">
        <f t="shared" si="0"/>
        <v>9836656.7800000031</v>
      </c>
    </row>
    <row r="26" spans="1:5" x14ac:dyDescent="0.25">
      <c r="A26" s="15">
        <v>23</v>
      </c>
      <c r="B26" s="16" t="s">
        <v>98</v>
      </c>
      <c r="C26" s="40">
        <f>'Rev Account- Life'!J27</f>
        <v>5558186.7589405309</v>
      </c>
      <c r="D26" s="20">
        <f>'Rev Account- General'!Q27</f>
        <v>1429211.8510594694</v>
      </c>
      <c r="E26" s="43">
        <f t="shared" si="0"/>
        <v>6987398.6100000003</v>
      </c>
    </row>
    <row r="27" spans="1:5" x14ac:dyDescent="0.25">
      <c r="A27" s="15">
        <v>24</v>
      </c>
      <c r="B27" s="16" t="s">
        <v>99</v>
      </c>
      <c r="C27" s="40">
        <f>'Rev Account- Life'!J28</f>
        <v>-78207.744086566207</v>
      </c>
      <c r="D27" s="20">
        <f>'Rev Account- General'!Q28</f>
        <v>201637.3040865662</v>
      </c>
      <c r="E27" s="43">
        <f t="shared" si="0"/>
        <v>123429.56</v>
      </c>
    </row>
    <row r="28" spans="1:5" x14ac:dyDescent="0.25">
      <c r="A28" s="15">
        <v>25</v>
      </c>
      <c r="B28" s="16" t="s">
        <v>100</v>
      </c>
      <c r="C28" s="40">
        <f>'Rev Account- Life'!J29</f>
        <v>10032519.499106646</v>
      </c>
      <c r="D28" s="20">
        <f>'Rev Account- General'!Q29</f>
        <v>6914965.4508933565</v>
      </c>
      <c r="E28" s="43">
        <f t="shared" si="0"/>
        <v>16947484.950000003</v>
      </c>
    </row>
    <row r="29" spans="1:5" x14ac:dyDescent="0.25">
      <c r="A29" s="15">
        <v>26</v>
      </c>
      <c r="B29" s="16" t="s">
        <v>101</v>
      </c>
      <c r="C29" s="40">
        <f>'Rev Account- Life'!J30</f>
        <v>10032519.499106646</v>
      </c>
      <c r="D29" s="20">
        <f>'Rev Account- General'!Q30</f>
        <v>6914965.4508933565</v>
      </c>
      <c r="E29" s="43">
        <f t="shared" si="0"/>
        <v>16947484.950000003</v>
      </c>
    </row>
    <row r="30" spans="1:5" x14ac:dyDescent="0.25">
      <c r="A30" s="15">
        <v>27</v>
      </c>
      <c r="B30" s="16" t="s">
        <v>102</v>
      </c>
      <c r="C30" s="40">
        <f>'Rev Account- Life'!J31</f>
        <v>1684024.6178808904</v>
      </c>
      <c r="D30" s="20">
        <f>'Rev Account- General'!Q31</f>
        <v>2218007.3821191094</v>
      </c>
      <c r="E30" s="43">
        <f t="shared" si="0"/>
        <v>3902032</v>
      </c>
    </row>
    <row r="31" spans="1:5" x14ac:dyDescent="0.25">
      <c r="A31" s="15">
        <v>28</v>
      </c>
      <c r="B31" s="16" t="s">
        <v>103</v>
      </c>
      <c r="C31" s="40">
        <f>'Rev Account- Life'!J32</f>
        <v>8348494.8812257554</v>
      </c>
      <c r="D31" s="20">
        <f>'Rev Account- General'!Q32</f>
        <v>4696958.0687742466</v>
      </c>
      <c r="E31" s="43">
        <f t="shared" si="0"/>
        <v>13045452.950000003</v>
      </c>
    </row>
    <row r="32" spans="1:5" ht="15.75" thickBot="1" x14ac:dyDescent="0.3">
      <c r="A32" s="17">
        <v>29</v>
      </c>
      <c r="B32" s="18" t="s">
        <v>104</v>
      </c>
      <c r="C32" s="41">
        <f>'Rev Account- Life'!J33</f>
        <v>8348494.8812257554</v>
      </c>
      <c r="D32" s="21">
        <f>'Rev Account- General'!Q33</f>
        <v>4696958.0687742466</v>
      </c>
      <c r="E32" s="44">
        <f t="shared" si="0"/>
        <v>13045452.950000003</v>
      </c>
    </row>
    <row r="33" spans="1:5" x14ac:dyDescent="0.25">
      <c r="A33" s="11"/>
      <c r="B33" s="11"/>
      <c r="C33" s="11"/>
      <c r="D33" s="11"/>
      <c r="E33" s="11"/>
    </row>
    <row r="34" spans="1:5" x14ac:dyDescent="0.25">
      <c r="A34" s="11"/>
      <c r="B34" s="11"/>
      <c r="C34" s="11"/>
      <c r="D34" s="11"/>
      <c r="E34" s="11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Balance Sheet- Industry</vt:lpstr>
      <vt:lpstr>Balance Sheet- Life</vt:lpstr>
      <vt:lpstr>Balance Sheet- General</vt:lpstr>
      <vt:lpstr>Revenue Account</vt:lpstr>
      <vt:lpstr>Rev Account- Life</vt:lpstr>
      <vt:lpstr>Rev Account- General</vt:lpstr>
      <vt:lpstr>Rev Acc Totals</vt:lpstr>
    </vt:vector>
  </TitlesOfParts>
  <Company>Government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Phylicia Usher</dc:creator>
  <cp:lastModifiedBy>Lizette Coc</cp:lastModifiedBy>
  <dcterms:created xsi:type="dcterms:W3CDTF">2017-05-08T14:39:37Z</dcterms:created>
  <dcterms:modified xsi:type="dcterms:W3CDTF">2023-01-26T20:36:52Z</dcterms:modified>
</cp:coreProperties>
</file>