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/>
  <mc:AlternateContent xmlns:mc="http://schemas.openxmlformats.org/markup-compatibility/2006">
    <mc:Choice Requires="x15">
      <x15ac:absPath xmlns:x15ac="http://schemas.microsoft.com/office/spreadsheetml/2010/11/ac" url="L:\Supervisor of Insurance\FA Restricted\Insurance\Financial Analyst\Assistant Financial Analyst\Special Stats Compilation\Audited Balance Sheet and Revenue Account 2015-2021\2017\"/>
    </mc:Choice>
  </mc:AlternateContent>
  <xr:revisionPtr revIDLastSave="0" documentId="13_ncr:1_{35E651F2-D20F-4509-8F79-D57856FA014E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Balance Sheet- Industry" sheetId="1" r:id="rId1"/>
    <sheet name="Balance Sheet- Life" sheetId="3" r:id="rId2"/>
    <sheet name="Balance Sheet- General" sheetId="4" r:id="rId3"/>
    <sheet name="Revenue Account" sheetId="2" r:id="rId4"/>
    <sheet name="Rev Account- Life" sheetId="5" r:id="rId5"/>
    <sheet name="Rev Account- General" sheetId="6" r:id="rId6"/>
    <sheet name="Rev Acc Totals" sheetId="7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" i="7" l="1"/>
  <c r="E6" i="7"/>
  <c r="E7" i="7"/>
  <c r="E8" i="7"/>
  <c r="E9" i="7"/>
  <c r="E10" i="7"/>
  <c r="E11" i="7"/>
  <c r="E12" i="7"/>
  <c r="E13" i="7"/>
  <c r="E14" i="7"/>
  <c r="E15" i="7"/>
  <c r="E16" i="7"/>
  <c r="E17" i="7"/>
  <c r="E18" i="7"/>
  <c r="E19" i="7"/>
  <c r="E20" i="7"/>
  <c r="E21" i="7"/>
  <c r="E22" i="7"/>
  <c r="E23" i="7"/>
  <c r="E24" i="7"/>
  <c r="E25" i="7"/>
  <c r="E26" i="7"/>
  <c r="E27" i="7"/>
  <c r="E28" i="7"/>
  <c r="E29" i="7"/>
  <c r="E30" i="7"/>
  <c r="E31" i="7"/>
  <c r="E32" i="7"/>
  <c r="D5" i="7"/>
  <c r="D6" i="7"/>
  <c r="D7" i="7"/>
  <c r="D8" i="7"/>
  <c r="D9" i="7"/>
  <c r="D10" i="7"/>
  <c r="D11" i="7"/>
  <c r="D12" i="7"/>
  <c r="D13" i="7"/>
  <c r="D14" i="7"/>
  <c r="D15" i="7"/>
  <c r="D16" i="7"/>
  <c r="D17" i="7"/>
  <c r="D18" i="7"/>
  <c r="D19" i="7"/>
  <c r="D20" i="7"/>
  <c r="D21" i="7"/>
  <c r="D22" i="7"/>
  <c r="D23" i="7"/>
  <c r="D24" i="7"/>
  <c r="D25" i="7"/>
  <c r="D26" i="7"/>
  <c r="D27" i="7"/>
  <c r="D28" i="7"/>
  <c r="D29" i="7"/>
  <c r="D30" i="7"/>
  <c r="D31" i="7"/>
  <c r="D32" i="7"/>
  <c r="C5" i="7"/>
  <c r="C6" i="7"/>
  <c r="C7" i="7"/>
  <c r="C8" i="7"/>
  <c r="C9" i="7"/>
  <c r="C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D4" i="7"/>
  <c r="C4" i="7"/>
  <c r="Q6" i="6"/>
  <c r="Q7" i="6"/>
  <c r="Q8" i="6"/>
  <c r="Q9" i="6"/>
  <c r="Q10" i="6"/>
  <c r="Q11" i="6"/>
  <c r="Q12" i="6"/>
  <c r="Q13" i="6"/>
  <c r="Q14" i="6"/>
  <c r="Q15" i="6"/>
  <c r="Q16" i="6"/>
  <c r="Q17" i="6"/>
  <c r="Q18" i="6"/>
  <c r="Q19" i="6"/>
  <c r="Q20" i="6"/>
  <c r="Q21" i="6"/>
  <c r="Q22" i="6"/>
  <c r="Q23" i="6"/>
  <c r="Q24" i="6"/>
  <c r="Q25" i="6"/>
  <c r="Q26" i="6"/>
  <c r="Q27" i="6"/>
  <c r="Q28" i="6"/>
  <c r="Q29" i="6"/>
  <c r="Q30" i="6"/>
  <c r="Q31" i="6"/>
  <c r="Q32" i="6"/>
  <c r="Q33" i="6"/>
  <c r="Q5" i="6"/>
  <c r="J6" i="5"/>
  <c r="J7" i="5"/>
  <c r="J8" i="5"/>
  <c r="J9" i="5"/>
  <c r="J10" i="5"/>
  <c r="J11" i="5"/>
  <c r="J12" i="5"/>
  <c r="J13" i="5"/>
  <c r="J14" i="5"/>
  <c r="J15" i="5"/>
  <c r="J16" i="5"/>
  <c r="J17" i="5"/>
  <c r="J18" i="5"/>
  <c r="J19" i="5"/>
  <c r="J20" i="5"/>
  <c r="J21" i="5"/>
  <c r="J22" i="5"/>
  <c r="J23" i="5"/>
  <c r="J24" i="5"/>
  <c r="J25" i="5"/>
  <c r="J26" i="5"/>
  <c r="J27" i="5"/>
  <c r="J28" i="5"/>
  <c r="J29" i="5"/>
  <c r="J30" i="5"/>
  <c r="J31" i="5"/>
  <c r="J32" i="5"/>
  <c r="J33" i="5"/>
  <c r="J5" i="5"/>
  <c r="Y6" i="2"/>
  <c r="Y7" i="2"/>
  <c r="Y8" i="2"/>
  <c r="Y9" i="2"/>
  <c r="Y10" i="2"/>
  <c r="Y11" i="2"/>
  <c r="Y12" i="2"/>
  <c r="Y13" i="2"/>
  <c r="Y14" i="2"/>
  <c r="Y15" i="2"/>
  <c r="Y16" i="2"/>
  <c r="Y17" i="2"/>
  <c r="Y18" i="2"/>
  <c r="Y19" i="2"/>
  <c r="Y20" i="2"/>
  <c r="Y21" i="2"/>
  <c r="Y22" i="2"/>
  <c r="Y23" i="2"/>
  <c r="Y24" i="2"/>
  <c r="Y25" i="2"/>
  <c r="Y26" i="2"/>
  <c r="Y27" i="2"/>
  <c r="Y28" i="2"/>
  <c r="Y29" i="2"/>
  <c r="Y30" i="2"/>
  <c r="Y31" i="2"/>
  <c r="Y32" i="2"/>
  <c r="Y33" i="2"/>
  <c r="Y5" i="2"/>
  <c r="S6" i="2"/>
  <c r="S7" i="2"/>
  <c r="S8" i="2"/>
  <c r="S9" i="2"/>
  <c r="S10" i="2"/>
  <c r="S11" i="2"/>
  <c r="S12" i="2"/>
  <c r="S13" i="2"/>
  <c r="S14" i="2"/>
  <c r="S15" i="2"/>
  <c r="S16" i="2"/>
  <c r="S17" i="2"/>
  <c r="S18" i="2"/>
  <c r="S19" i="2"/>
  <c r="S20" i="2"/>
  <c r="S21" i="2"/>
  <c r="Z21" i="2" s="1"/>
  <c r="S22" i="2"/>
  <c r="S23" i="2"/>
  <c r="S24" i="2"/>
  <c r="S25" i="2"/>
  <c r="S26" i="2"/>
  <c r="S27" i="2"/>
  <c r="Z27" i="2" s="1"/>
  <c r="S28" i="2"/>
  <c r="S29" i="2"/>
  <c r="S30" i="2"/>
  <c r="S31" i="2"/>
  <c r="S32" i="2"/>
  <c r="S33" i="2"/>
  <c r="S5" i="2"/>
  <c r="Z32" i="2" l="1"/>
  <c r="Z20" i="2"/>
  <c r="Z17" i="2"/>
  <c r="Z11" i="2"/>
  <c r="Z28" i="2"/>
  <c r="Z22" i="2"/>
  <c r="Z16" i="2"/>
  <c r="Z10" i="2"/>
  <c r="Z15" i="2"/>
  <c r="Z5" i="2"/>
  <c r="Z14" i="2"/>
  <c r="Z8" i="2"/>
  <c r="Z33" i="2"/>
  <c r="Z29" i="2"/>
  <c r="Z23" i="2"/>
  <c r="Z13" i="2"/>
  <c r="Z9" i="2"/>
  <c r="Z26" i="2"/>
  <c r="Z25" i="2"/>
  <c r="Z19" i="2"/>
  <c r="E4" i="7"/>
  <c r="Z31" i="2"/>
  <c r="Z7" i="2"/>
  <c r="Z18" i="2"/>
  <c r="Z6" i="2"/>
  <c r="Z30" i="2"/>
  <c r="Z12" i="2"/>
  <c r="Z24" i="2"/>
</calcChain>
</file>

<file path=xl/sharedStrings.xml><?xml version="1.0" encoding="utf-8"?>
<sst xmlns="http://schemas.openxmlformats.org/spreadsheetml/2006/main" count="347" uniqueCount="128">
  <si>
    <t xml:space="preserve">Description </t>
  </si>
  <si>
    <t>ASSETS</t>
  </si>
  <si>
    <t>LIABILITIES</t>
  </si>
  <si>
    <t>30.Total Insurance Liabilities (Sum of Rows 24 to 29)</t>
  </si>
  <si>
    <t>Insurance Industry</t>
  </si>
  <si>
    <t>Cash on Hand, Fixed Deposits and Savings</t>
  </si>
  <si>
    <t>Certificates of Deposits and Term Deposits</t>
  </si>
  <si>
    <t>Government Securities</t>
  </si>
  <si>
    <t>Company Bonds, Debentures and Other Company Securities</t>
  </si>
  <si>
    <t>Investments in Real Estate</t>
  </si>
  <si>
    <t>Secured Loans (Including Mortgages)</t>
  </si>
  <si>
    <t>Shares (Preferred or Ordinary Shares)</t>
  </si>
  <si>
    <t>Unit trusts and mutual funds</t>
  </si>
  <si>
    <t>Equities (stock)</t>
  </si>
  <si>
    <t xml:space="preserve">Investments in Related Parties </t>
  </si>
  <si>
    <t>Policy Loans</t>
  </si>
  <si>
    <t xml:space="preserve">Other Investments </t>
  </si>
  <si>
    <t xml:space="preserve">Total Cash, Loans &amp; Investments </t>
  </si>
  <si>
    <t>Re-insurers’ share of insurance provisions</t>
  </si>
  <si>
    <t>Accounts Receivable</t>
  </si>
  <si>
    <t>Premiums Due</t>
  </si>
  <si>
    <t>Amounts Due from Affiliates, Agents and Staff (Loans)</t>
  </si>
  <si>
    <t>Prepayments and Deposits</t>
  </si>
  <si>
    <t>Intangible Assets</t>
  </si>
  <si>
    <t xml:space="preserve">Fixed assets </t>
  </si>
  <si>
    <t xml:space="preserve">Accrued and deferred assets </t>
  </si>
  <si>
    <t>Other assets (Specify) (I.e. Other Accounts Receivables etc)</t>
  </si>
  <si>
    <t xml:space="preserve">Total Assets </t>
  </si>
  <si>
    <t>Unearned Premium Provision (Ref: C10a)</t>
  </si>
  <si>
    <t>Unexpired Risk Provision (Ref: C10b)</t>
  </si>
  <si>
    <t>Claims Provision (Claims outstanding reserves + Claims IBNR)</t>
  </si>
  <si>
    <t xml:space="preserve">Catastrophe Provision </t>
  </si>
  <si>
    <t>Life Insurance and Annuity Reserves</t>
  </si>
  <si>
    <t xml:space="preserve">Deposit Administration Funds </t>
  </si>
  <si>
    <t>Other insurance liabilities (specify)</t>
  </si>
  <si>
    <t>Accounts Payable (Trade Payables, Commissions Payable, Tax Payable,  Etc.)</t>
  </si>
  <si>
    <t>Other insurance liabilities</t>
  </si>
  <si>
    <t>Accruals and Other</t>
  </si>
  <si>
    <t>Amounts Due to Related Parties</t>
  </si>
  <si>
    <t>Bank Loans and Overdrafts</t>
  </si>
  <si>
    <t>Other Liabilities (Specify)</t>
  </si>
  <si>
    <t>Total Liabilities</t>
  </si>
  <si>
    <t>Share Capital</t>
  </si>
  <si>
    <t>Retained Earnings</t>
  </si>
  <si>
    <t>Contributed Capital</t>
  </si>
  <si>
    <t>Share Premium</t>
  </si>
  <si>
    <t>Equalization Reserves</t>
  </si>
  <si>
    <t>Re-evaluation Reserves</t>
  </si>
  <si>
    <t>Share Subscription</t>
  </si>
  <si>
    <t>Accumulated Gains/Losses</t>
  </si>
  <si>
    <t>Head Office Account</t>
  </si>
  <si>
    <t>Total Capital and Reserves</t>
  </si>
  <si>
    <t>Row</t>
  </si>
  <si>
    <t>Description</t>
  </si>
  <si>
    <t>Accident &amp; Sickness</t>
  </si>
  <si>
    <t>Aviation</t>
  </si>
  <si>
    <t>Bond &amp; Fidelity</t>
  </si>
  <si>
    <t>Goods in transit</t>
  </si>
  <si>
    <t>Health/ Medical</t>
  </si>
  <si>
    <t xml:space="preserve">General Liability </t>
  </si>
  <si>
    <t>Public Liability</t>
  </si>
  <si>
    <t>Employer's Liability</t>
  </si>
  <si>
    <t>Professional Indemnity</t>
  </si>
  <si>
    <t>Marine Hull</t>
  </si>
  <si>
    <t>Marine Liability</t>
  </si>
  <si>
    <t>Micro Insurance</t>
  </si>
  <si>
    <t>Motor</t>
  </si>
  <si>
    <t>Property</t>
  </si>
  <si>
    <t>Title</t>
  </si>
  <si>
    <t>Subtotal</t>
  </si>
  <si>
    <t xml:space="preserve">Creditor Life  </t>
  </si>
  <si>
    <t>Industrial Life</t>
  </si>
  <si>
    <t xml:space="preserve">Ordinary Life </t>
  </si>
  <si>
    <t xml:space="preserve">Annuities </t>
  </si>
  <si>
    <t xml:space="preserve">Registered Retirement Plan </t>
  </si>
  <si>
    <t>Total</t>
  </si>
  <si>
    <t>Gross Premiums Written</t>
  </si>
  <si>
    <t>Reinsurance Ceded</t>
  </si>
  <si>
    <t>Net Premiums Written</t>
  </si>
  <si>
    <t>Reserve for Unearned Premiums B/F</t>
  </si>
  <si>
    <t>Reserve for Unearned Premiums C/F</t>
  </si>
  <si>
    <t>Net Premiums Earned</t>
  </si>
  <si>
    <t>Claims Paid (For Life Companies- Deaths)</t>
  </si>
  <si>
    <t>Claims Outstanding B/F</t>
  </si>
  <si>
    <t>Claims Outstanding C/F</t>
  </si>
  <si>
    <t>Claims Incurred But Not Reported B/F</t>
  </si>
  <si>
    <t>Claims Incurred But Not Reported C/F</t>
  </si>
  <si>
    <t>Incurred Claims (Gross)</t>
  </si>
  <si>
    <t>Reinsurance Recoveries</t>
  </si>
  <si>
    <t>Incurred Claims (Net)</t>
  </si>
  <si>
    <t>Change in life insurance and annuity provisions</t>
  </si>
  <si>
    <t>Total claims and policy holder benefits expense</t>
  </si>
  <si>
    <t xml:space="preserve">Commissions paid </t>
  </si>
  <si>
    <t>Reinsurance commissions received</t>
  </si>
  <si>
    <t>Net Commission Expense</t>
  </si>
  <si>
    <t xml:space="preserve">Management Expenses </t>
  </si>
  <si>
    <t>Total Underwriting Expenses</t>
  </si>
  <si>
    <t>Underwriting Income (Loss)</t>
  </si>
  <si>
    <t>Investment Income</t>
  </si>
  <si>
    <t xml:space="preserve">Other Revenue  </t>
  </si>
  <si>
    <t>Net operating income</t>
  </si>
  <si>
    <t>Net Income before tax</t>
  </si>
  <si>
    <t xml:space="preserve">Tax </t>
  </si>
  <si>
    <t>Net Income after tax</t>
  </si>
  <si>
    <t>Transfer to retained earnings</t>
  </si>
  <si>
    <t xml:space="preserve">Insurance Industry  </t>
  </si>
  <si>
    <t>Life Insurance Companies</t>
  </si>
  <si>
    <t xml:space="preserve"> Total Cash, Loans &amp; Investments </t>
  </si>
  <si>
    <t xml:space="preserve">Total Capital and Reserves </t>
  </si>
  <si>
    <t xml:space="preserve">Total Insurance Liabilities </t>
  </si>
  <si>
    <t xml:space="preserve"> Unearned Premium Provision (Ref: C10a)</t>
  </si>
  <si>
    <t>General Insurance Companies</t>
  </si>
  <si>
    <t>Life Classes</t>
  </si>
  <si>
    <t>General Classes</t>
  </si>
  <si>
    <t xml:space="preserve">Total Capital and Reserves  </t>
  </si>
  <si>
    <t xml:space="preserve"> Equalization Reserves</t>
  </si>
  <si>
    <t xml:space="preserve">Total Liabilities </t>
  </si>
  <si>
    <t>Other Liabilities</t>
  </si>
  <si>
    <t>Total Assets</t>
  </si>
  <si>
    <t xml:space="preserve">Other assets </t>
  </si>
  <si>
    <t>Other types of Liability (Fronted)</t>
  </si>
  <si>
    <t>Audited Revenue Account</t>
  </si>
  <si>
    <t>Audited Balance Sheet</t>
  </si>
  <si>
    <t xml:space="preserve">Audited Balance Sheet </t>
  </si>
  <si>
    <t>For the year ended 31st December 2017</t>
  </si>
  <si>
    <t>For year ended 31st December 2017</t>
  </si>
  <si>
    <t>For Year Ended 31st December 2017</t>
  </si>
  <si>
    <t>As at 31st December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</si>
</sst>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(* #,##0_);_(* \(#,##0\);_(* &quot;-&quot;_);_(@_)"/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-* #,##0_-;\-* #,##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indexed="8"/>
      <name val="Times New Roman"/>
      <family val="1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</font>
    <font>
      <sz val="11"/>
      <name val="Times New Roman"/>
      <family val="1"/>
    </font>
    <font>
      <b/>
      <sz val="14"/>
      <color theme="1"/>
      <name val="Times New Roman"/>
      <family val="1"/>
    </font>
    <font>
      <sz val="12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89">
    <xf numFmtId="0" fontId="0" fillId="0" borderId="0" xfId="0"/>
    <xf numFmtId="0" fontId="2" fillId="3" borderId="4" xfId="0" applyFont="1" applyFill="1" applyBorder="1" applyAlignment="1">
      <alignment vertical="top" wrapText="1"/>
    </xf>
    <xf numFmtId="0" fontId="2" fillId="3" borderId="5" xfId="0" applyFont="1" applyFill="1" applyBorder="1" applyAlignment="1">
      <alignment vertical="top" wrapText="1"/>
    </xf>
    <xf numFmtId="0" fontId="0" fillId="2" borderId="0" xfId="0" applyFill="1"/>
    <xf numFmtId="165" fontId="0" fillId="0" borderId="0" xfId="0" applyNumberFormat="1"/>
    <xf numFmtId="41" fontId="0" fillId="0" borderId="0" xfId="0" applyNumberFormat="1"/>
    <xf numFmtId="166" fontId="3" fillId="2" borderId="1" xfId="2" applyNumberFormat="1" applyFont="1" applyFill="1" applyBorder="1" applyAlignment="1">
      <alignment horizontal="center" vertical="center" wrapText="1"/>
    </xf>
    <xf numFmtId="166" fontId="3" fillId="2" borderId="14" xfId="2" applyNumberFormat="1" applyFont="1" applyFill="1" applyBorder="1" applyAlignment="1">
      <alignment horizontal="center" vertical="center" wrapText="1"/>
    </xf>
    <xf numFmtId="166" fontId="3" fillId="2" borderId="11" xfId="2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5" fillId="2" borderId="0" xfId="0" applyFont="1" applyFill="1"/>
    <xf numFmtId="166" fontId="5" fillId="2" borderId="0" xfId="0" applyNumberFormat="1" applyFont="1" applyFill="1"/>
    <xf numFmtId="0" fontId="5" fillId="2" borderId="10" xfId="0" applyFont="1" applyFill="1" applyBorder="1" applyAlignment="1">
      <alignment horizontal="center"/>
    </xf>
    <xf numFmtId="0" fontId="5" fillId="2" borderId="10" xfId="0" applyFont="1" applyFill="1" applyBorder="1"/>
    <xf numFmtId="0" fontId="5" fillId="2" borderId="6" xfId="0" applyFont="1" applyFill="1" applyBorder="1" applyAlignment="1">
      <alignment horizontal="center"/>
    </xf>
    <xf numFmtId="0" fontId="5" fillId="2" borderId="6" xfId="0" applyFont="1" applyFill="1" applyBorder="1"/>
    <xf numFmtId="0" fontId="5" fillId="2" borderId="7" xfId="0" applyFont="1" applyFill="1" applyBorder="1" applyAlignment="1">
      <alignment horizontal="center"/>
    </xf>
    <xf numFmtId="0" fontId="5" fillId="2" borderId="7" xfId="0" applyFont="1" applyFill="1" applyBorder="1"/>
    <xf numFmtId="0" fontId="5" fillId="0" borderId="0" xfId="0" applyFont="1"/>
    <xf numFmtId="166" fontId="5" fillId="2" borderId="8" xfId="0" applyNumberFormat="1" applyFont="1" applyFill="1" applyBorder="1"/>
    <xf numFmtId="166" fontId="5" fillId="2" borderId="9" xfId="0" applyNumberFormat="1" applyFont="1" applyFill="1" applyBorder="1"/>
    <xf numFmtId="0" fontId="6" fillId="2" borderId="4" xfId="0" applyFont="1" applyFill="1" applyBorder="1" applyAlignment="1">
      <alignment vertical="top" wrapText="1"/>
    </xf>
    <xf numFmtId="41" fontId="6" fillId="2" borderId="5" xfId="0" applyNumberFormat="1" applyFont="1" applyFill="1" applyBorder="1" applyAlignment="1">
      <alignment vertical="top" wrapText="1"/>
    </xf>
    <xf numFmtId="0" fontId="6" fillId="2" borderId="1" xfId="0" applyFont="1" applyFill="1" applyBorder="1" applyAlignment="1">
      <alignment wrapText="1"/>
    </xf>
    <xf numFmtId="0" fontId="6" fillId="2" borderId="1" xfId="0" applyFont="1" applyFill="1" applyBorder="1" applyAlignment="1">
      <alignment vertical="top" wrapText="1"/>
    </xf>
    <xf numFmtId="0" fontId="7" fillId="3" borderId="4" xfId="0" applyFont="1" applyFill="1" applyBorder="1" applyAlignment="1">
      <alignment vertical="top" wrapText="1"/>
    </xf>
    <xf numFmtId="41" fontId="7" fillId="3" borderId="5" xfId="0" applyNumberFormat="1" applyFont="1" applyFill="1" applyBorder="1" applyAlignment="1">
      <alignment vertical="top" wrapText="1"/>
    </xf>
    <xf numFmtId="0" fontId="8" fillId="2" borderId="4" xfId="0" applyFont="1" applyFill="1" applyBorder="1" applyAlignment="1">
      <alignment vertical="top" wrapText="1"/>
    </xf>
    <xf numFmtId="0" fontId="7" fillId="0" borderId="2" xfId="0" applyFont="1" applyBorder="1" applyAlignment="1">
      <alignment horizontal="center" vertical="top" wrapText="1"/>
    </xf>
    <xf numFmtId="0" fontId="7" fillId="3" borderId="5" xfId="0" applyFont="1" applyFill="1" applyBorder="1" applyAlignment="1">
      <alignment vertical="top" wrapText="1"/>
    </xf>
    <xf numFmtId="165" fontId="7" fillId="3" borderId="5" xfId="1" applyNumberFormat="1" applyFont="1" applyFill="1" applyBorder="1" applyAlignment="1">
      <alignment vertical="top" wrapText="1"/>
    </xf>
    <xf numFmtId="10" fontId="5" fillId="2" borderId="0" xfId="0" applyNumberFormat="1" applyFont="1" applyFill="1"/>
    <xf numFmtId="43" fontId="0" fillId="0" borderId="0" xfId="1" applyFont="1"/>
    <xf numFmtId="0" fontId="3" fillId="2" borderId="12" xfId="0" applyFont="1" applyFill="1" applyBorder="1" applyAlignment="1">
      <alignment horizontal="center" vertical="center"/>
    </xf>
    <xf numFmtId="166" fontId="5" fillId="2" borderId="15" xfId="0" applyNumberFormat="1" applyFont="1" applyFill="1" applyBorder="1"/>
    <xf numFmtId="0" fontId="7" fillId="4" borderId="4" xfId="0" applyFont="1" applyFill="1" applyBorder="1" applyAlignment="1">
      <alignment vertical="top" wrapText="1"/>
    </xf>
    <xf numFmtId="41" fontId="7" fillId="4" borderId="5" xfId="0" applyNumberFormat="1" applyFont="1" applyFill="1" applyBorder="1" applyAlignment="1">
      <alignment vertical="top" wrapText="1"/>
    </xf>
    <xf numFmtId="41" fontId="6" fillId="4" borderId="5" xfId="0" applyNumberFormat="1" applyFont="1" applyFill="1" applyBorder="1" applyAlignment="1">
      <alignment vertical="top" wrapText="1"/>
    </xf>
    <xf numFmtId="165" fontId="7" fillId="4" borderId="5" xfId="1" applyNumberFormat="1" applyFont="1" applyFill="1" applyBorder="1" applyAlignment="1">
      <alignment vertical="top" wrapText="1"/>
    </xf>
    <xf numFmtId="166" fontId="5" fillId="2" borderId="16" xfId="0" applyNumberFormat="1" applyFont="1" applyFill="1" applyBorder="1"/>
    <xf numFmtId="166" fontId="5" fillId="2" borderId="6" xfId="0" applyNumberFormat="1" applyFont="1" applyFill="1" applyBorder="1"/>
    <xf numFmtId="166" fontId="5" fillId="2" borderId="7" xfId="0" applyNumberFormat="1" applyFont="1" applyFill="1" applyBorder="1"/>
    <xf numFmtId="166" fontId="5" fillId="2" borderId="18" xfId="0" applyNumberFormat="1" applyFont="1" applyFill="1" applyBorder="1"/>
    <xf numFmtId="166" fontId="5" fillId="2" borderId="20" xfId="0" applyNumberFormat="1" applyFont="1" applyFill="1" applyBorder="1"/>
    <xf numFmtId="166" fontId="5" fillId="2" borderId="22" xfId="0" applyNumberFormat="1" applyFont="1" applyFill="1" applyBorder="1"/>
    <xf numFmtId="0" fontId="7" fillId="0" borderId="1" xfId="0" applyFont="1" applyBorder="1" applyAlignment="1">
      <alignment horizontal="left" vertical="top" wrapText="1"/>
    </xf>
    <xf numFmtId="166" fontId="3" fillId="2" borderId="12" xfId="2" applyNumberFormat="1" applyFont="1" applyFill="1" applyBorder="1" applyAlignment="1">
      <alignment horizontal="center" vertical="center" wrapText="1"/>
    </xf>
    <xf numFmtId="165" fontId="5" fillId="2" borderId="16" xfId="1" applyNumberFormat="1" applyFont="1" applyFill="1" applyBorder="1"/>
    <xf numFmtId="165" fontId="5" fillId="2" borderId="15" xfId="1" applyNumberFormat="1" applyFont="1" applyFill="1" applyBorder="1"/>
    <xf numFmtId="165" fontId="5" fillId="2" borderId="17" xfId="1" applyNumberFormat="1" applyFont="1" applyFill="1" applyBorder="1"/>
    <xf numFmtId="165" fontId="5" fillId="2" borderId="18" xfId="1" applyNumberFormat="1" applyFont="1" applyFill="1" applyBorder="1"/>
    <xf numFmtId="165" fontId="5" fillId="2" borderId="6" xfId="1" applyNumberFormat="1" applyFont="1" applyFill="1" applyBorder="1"/>
    <xf numFmtId="165" fontId="5" fillId="2" borderId="8" xfId="1" applyNumberFormat="1" applyFont="1" applyFill="1" applyBorder="1"/>
    <xf numFmtId="165" fontId="5" fillId="2" borderId="19" xfId="1" applyNumberFormat="1" applyFont="1" applyFill="1" applyBorder="1"/>
    <xf numFmtId="165" fontId="5" fillId="2" borderId="20" xfId="1" applyNumberFormat="1" applyFont="1" applyFill="1" applyBorder="1"/>
    <xf numFmtId="165" fontId="5" fillId="2" borderId="7" xfId="1" applyNumberFormat="1" applyFont="1" applyFill="1" applyBorder="1"/>
    <xf numFmtId="165" fontId="5" fillId="2" borderId="9" xfId="1" applyNumberFormat="1" applyFont="1" applyFill="1" applyBorder="1"/>
    <xf numFmtId="165" fontId="5" fillId="2" borderId="21" xfId="1" applyNumberFormat="1" applyFont="1" applyFill="1" applyBorder="1"/>
    <xf numFmtId="165" fontId="5" fillId="2" borderId="22" xfId="1" applyNumberFormat="1" applyFont="1" applyFill="1" applyBorder="1"/>
    <xf numFmtId="165" fontId="5" fillId="0" borderId="16" xfId="1" applyNumberFormat="1" applyFont="1" applyFill="1" applyBorder="1"/>
    <xf numFmtId="165" fontId="5" fillId="0" borderId="15" xfId="1" applyNumberFormat="1" applyFont="1" applyFill="1" applyBorder="1"/>
    <xf numFmtId="165" fontId="5" fillId="0" borderId="17" xfId="1" applyNumberFormat="1" applyFont="1" applyFill="1" applyBorder="1"/>
    <xf numFmtId="165" fontId="5" fillId="0" borderId="6" xfId="1" applyNumberFormat="1" applyFont="1" applyFill="1" applyBorder="1"/>
    <xf numFmtId="165" fontId="5" fillId="0" borderId="8" xfId="1" applyNumberFormat="1" applyFont="1" applyFill="1" applyBorder="1"/>
    <xf numFmtId="165" fontId="5" fillId="0" borderId="19" xfId="1" applyNumberFormat="1" applyFont="1" applyFill="1" applyBorder="1"/>
    <xf numFmtId="165" fontId="5" fillId="0" borderId="6" xfId="1" applyNumberFormat="1" applyFont="1" applyBorder="1"/>
    <xf numFmtId="165" fontId="5" fillId="0" borderId="8" xfId="1" applyNumberFormat="1" applyFont="1" applyBorder="1"/>
    <xf numFmtId="165" fontId="5" fillId="0" borderId="19" xfId="1" applyNumberFormat="1" applyFont="1" applyBorder="1"/>
    <xf numFmtId="165" fontId="5" fillId="0" borderId="7" xfId="1" applyNumberFormat="1" applyFont="1" applyBorder="1"/>
    <xf numFmtId="165" fontId="5" fillId="0" borderId="9" xfId="1" applyNumberFormat="1" applyFont="1" applyBorder="1"/>
    <xf numFmtId="165" fontId="5" fillId="0" borderId="21" xfId="1" applyNumberFormat="1" applyFont="1" applyBorder="1"/>
    <xf numFmtId="0" fontId="9" fillId="0" borderId="0" xfId="0" applyFont="1" applyAlignment="1">
      <alignment horizontal="center"/>
    </xf>
    <xf numFmtId="0" fontId="9" fillId="0" borderId="13" xfId="0" applyFont="1" applyBorder="1" applyAlignment="1">
      <alignment horizontal="center"/>
    </xf>
    <xf numFmtId="0" fontId="9" fillId="2" borderId="0" xfId="0" applyFont="1" applyFill="1" applyAlignment="1">
      <alignment horizontal="center"/>
    </xf>
    <xf numFmtId="0" fontId="9" fillId="2" borderId="13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66" fontId="5" fillId="2" borderId="17" xfId="0" applyNumberFormat="1" applyFont="1" applyFill="1" applyBorder="1"/>
    <xf numFmtId="166" fontId="5" fillId="2" borderId="19" xfId="0" applyNumberFormat="1" applyFont="1" applyFill="1" applyBorder="1"/>
    <xf numFmtId="166" fontId="5" fillId="2" borderId="21" xfId="0" applyNumberFormat="1" applyFont="1" applyFill="1" applyBorder="1"/>
    <xf numFmtId="0" fontId="10" fillId="0" borderId="0" xfId="0" applyFont="1"/>
    <xf numFmtId="165" fontId="5" fillId="2" borderId="10" xfId="1" applyNumberFormat="1" applyFont="1" applyFill="1" applyBorder="1"/>
    <xf numFmtId="0" fontId="3" fillId="0" borderId="1" xfId="0" applyFont="1" applyBorder="1" applyAlignment="1">
      <alignment horizontal="center"/>
    </xf>
    <xf numFmtId="165" fontId="5" fillId="0" borderId="15" xfId="0" applyNumberFormat="1" applyFont="1" applyBorder="1"/>
    <xf numFmtId="165" fontId="5" fillId="0" borderId="23" xfId="0" applyNumberFormat="1" applyFont="1" applyBorder="1"/>
    <xf numFmtId="165" fontId="5" fillId="0" borderId="4" xfId="0" applyNumberFormat="1" applyFont="1" applyBorder="1"/>
    <xf numFmtId="166" fontId="3" fillId="2" borderId="3" xfId="2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</cellXfs>
  <cellStyles count="3">
    <cellStyle name="Comma" xfId="1" builtinId="3"/>
    <cellStyle name="Comma 2" xfId="2" xr:uid="{00000000-0005-0000-0000-000001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53"/>
  <sheetViews>
    <sheetView tabSelected="1" workbookViewId="0">
      <selection activeCell="C1" sqref="C1"/>
    </sheetView>
  </sheetViews>
  <sheetFormatPr defaultRowHeight="15" x14ac:dyDescent="0.25"/>
  <cols>
    <col min="1" max="1" width="63.7109375" customWidth="1"/>
    <col min="2" max="2" width="15.28515625" customWidth="1"/>
    <col min="4" max="4" width="15.28515625" bestFit="1" customWidth="1"/>
  </cols>
  <sheetData>
    <row r="1" spans="1:2" ht="18.75" x14ac:dyDescent="0.3">
      <c r="A1" s="72" t="s">
        <v>4</v>
      </c>
      <c r="B1" s="72"/>
    </row>
    <row r="2" spans="1:2" ht="18.75" x14ac:dyDescent="0.3">
      <c r="A2" s="72" t="s">
        <v>123</v>
      </c>
      <c r="B2" s="72"/>
    </row>
    <row r="3" spans="1:2" ht="19.5" thickBot="1" x14ac:dyDescent="0.35">
      <c r="A3" s="73" t="s">
        <v>127</v>
      </c>
      <c r="B3" s="73"/>
    </row>
    <row r="4" spans="1:2" ht="15.75" thickBot="1" x14ac:dyDescent="0.3">
      <c r="A4" s="46" t="s">
        <v>0</v>
      </c>
      <c r="B4" s="29" t="s">
        <v>75</v>
      </c>
    </row>
    <row r="5" spans="1:2" ht="15.75" thickBot="1" x14ac:dyDescent="0.3">
      <c r="A5" s="26" t="s">
        <v>1</v>
      </c>
      <c r="B5" s="30"/>
    </row>
    <row r="6" spans="1:2" ht="15.75" thickBot="1" x14ac:dyDescent="0.3">
      <c r="A6" s="22" t="s">
        <v>5</v>
      </c>
      <c r="B6" s="23">
        <v>54004619.620000005</v>
      </c>
    </row>
    <row r="7" spans="1:2" ht="15.75" thickBot="1" x14ac:dyDescent="0.3">
      <c r="A7" s="22" t="s">
        <v>6</v>
      </c>
      <c r="B7" s="23">
        <v>48222323.539999999</v>
      </c>
    </row>
    <row r="8" spans="1:2" ht="15.75" thickBot="1" x14ac:dyDescent="0.3">
      <c r="A8" s="22" t="s">
        <v>7</v>
      </c>
      <c r="B8" s="23">
        <v>64753893</v>
      </c>
    </row>
    <row r="9" spans="1:2" ht="15.75" thickBot="1" x14ac:dyDescent="0.3">
      <c r="A9" s="22" t="s">
        <v>8</v>
      </c>
      <c r="B9" s="23">
        <v>8361068</v>
      </c>
    </row>
    <row r="10" spans="1:2" ht="15.75" thickBot="1" x14ac:dyDescent="0.3">
      <c r="A10" s="22" t="s">
        <v>10</v>
      </c>
      <c r="B10" s="23">
        <v>32166872</v>
      </c>
    </row>
    <row r="11" spans="1:2" ht="15.75" thickBot="1" x14ac:dyDescent="0.3">
      <c r="A11" s="22" t="s">
        <v>9</v>
      </c>
      <c r="B11" s="23">
        <v>2521828</v>
      </c>
    </row>
    <row r="12" spans="1:2" ht="15.75" thickBot="1" x14ac:dyDescent="0.3">
      <c r="A12" s="22" t="s">
        <v>11</v>
      </c>
      <c r="B12" s="23">
        <v>1478279.85</v>
      </c>
    </row>
    <row r="13" spans="1:2" ht="15.75" thickBot="1" x14ac:dyDescent="0.3">
      <c r="A13" s="22" t="s">
        <v>12</v>
      </c>
      <c r="B13" s="23">
        <v>0</v>
      </c>
    </row>
    <row r="14" spans="1:2" ht="15.75" thickBot="1" x14ac:dyDescent="0.3">
      <c r="A14" s="22" t="s">
        <v>13</v>
      </c>
      <c r="B14" s="23">
        <v>126064</v>
      </c>
    </row>
    <row r="15" spans="1:2" ht="15.75" thickBot="1" x14ac:dyDescent="0.3">
      <c r="A15" s="22" t="s">
        <v>14</v>
      </c>
      <c r="B15" s="23">
        <v>0</v>
      </c>
    </row>
    <row r="16" spans="1:2" ht="15.75" thickBot="1" x14ac:dyDescent="0.3">
      <c r="A16" s="22" t="s">
        <v>15</v>
      </c>
      <c r="B16" s="23">
        <v>2628660</v>
      </c>
    </row>
    <row r="17" spans="1:4" ht="15.75" thickBot="1" x14ac:dyDescent="0.3">
      <c r="A17" s="22" t="s">
        <v>16</v>
      </c>
      <c r="B17" s="23">
        <v>0</v>
      </c>
    </row>
    <row r="18" spans="1:4" ht="15.75" thickBot="1" x14ac:dyDescent="0.3">
      <c r="A18" s="36" t="s">
        <v>17</v>
      </c>
      <c r="B18" s="37">
        <v>214263608.00999999</v>
      </c>
    </row>
    <row r="19" spans="1:4" ht="15.75" thickBot="1" x14ac:dyDescent="0.3">
      <c r="A19" s="22" t="s">
        <v>18</v>
      </c>
      <c r="B19" s="23">
        <v>10821560</v>
      </c>
    </row>
    <row r="20" spans="1:4" ht="15.75" thickBot="1" x14ac:dyDescent="0.3">
      <c r="A20" s="22" t="s">
        <v>19</v>
      </c>
      <c r="B20" s="23">
        <v>2481826.79</v>
      </c>
    </row>
    <row r="21" spans="1:4" ht="15.75" thickBot="1" x14ac:dyDescent="0.3">
      <c r="A21" s="22" t="s">
        <v>20</v>
      </c>
      <c r="B21" s="23">
        <v>12606360</v>
      </c>
    </row>
    <row r="22" spans="1:4" ht="15.75" thickBot="1" x14ac:dyDescent="0.3">
      <c r="A22" s="24" t="s">
        <v>21</v>
      </c>
      <c r="B22" s="23">
        <v>10626376.26</v>
      </c>
    </row>
    <row r="23" spans="1:4" ht="15.75" thickBot="1" x14ac:dyDescent="0.3">
      <c r="A23" s="22" t="s">
        <v>22</v>
      </c>
      <c r="B23" s="23">
        <v>1573955.4100000001</v>
      </c>
    </row>
    <row r="24" spans="1:4" ht="15.75" thickBot="1" x14ac:dyDescent="0.3">
      <c r="A24" s="22" t="s">
        <v>23</v>
      </c>
      <c r="B24" s="23">
        <v>8438534</v>
      </c>
    </row>
    <row r="25" spans="1:4" ht="15.75" thickBot="1" x14ac:dyDescent="0.3">
      <c r="A25" s="25" t="s">
        <v>24</v>
      </c>
      <c r="B25" s="23">
        <v>26798754.52</v>
      </c>
    </row>
    <row r="26" spans="1:4" ht="15.75" thickBot="1" x14ac:dyDescent="0.3">
      <c r="A26" s="22" t="s">
        <v>25</v>
      </c>
      <c r="B26" s="23">
        <v>211691</v>
      </c>
    </row>
    <row r="27" spans="1:4" ht="15.75" thickBot="1" x14ac:dyDescent="0.3">
      <c r="A27" s="22" t="s">
        <v>26</v>
      </c>
      <c r="B27" s="23">
        <v>3323965.91</v>
      </c>
    </row>
    <row r="28" spans="1:4" ht="15.75" thickBot="1" x14ac:dyDescent="0.3">
      <c r="A28" s="36" t="s">
        <v>27</v>
      </c>
      <c r="B28" s="37">
        <v>291146631.89999998</v>
      </c>
      <c r="D28" s="33"/>
    </row>
    <row r="29" spans="1:4" ht="15.75" thickBot="1" x14ac:dyDescent="0.3">
      <c r="A29" s="26" t="s">
        <v>2</v>
      </c>
      <c r="B29" s="27"/>
    </row>
    <row r="30" spans="1:4" ht="15.75" thickBot="1" x14ac:dyDescent="0.3">
      <c r="A30" s="22" t="s">
        <v>28</v>
      </c>
      <c r="B30" s="23">
        <v>20749682.73</v>
      </c>
    </row>
    <row r="31" spans="1:4" ht="15.75" thickBot="1" x14ac:dyDescent="0.3">
      <c r="A31" s="28" t="s">
        <v>29</v>
      </c>
      <c r="B31" s="23">
        <v>0</v>
      </c>
    </row>
    <row r="32" spans="1:4" ht="15.75" thickBot="1" x14ac:dyDescent="0.3">
      <c r="A32" s="22" t="s">
        <v>30</v>
      </c>
      <c r="B32" s="23">
        <v>15695617.6</v>
      </c>
    </row>
    <row r="33" spans="1:2" ht="15.75" thickBot="1" x14ac:dyDescent="0.3">
      <c r="A33" s="22" t="s">
        <v>31</v>
      </c>
      <c r="B33" s="23">
        <v>0</v>
      </c>
    </row>
    <row r="34" spans="1:2" ht="15.75" thickBot="1" x14ac:dyDescent="0.3">
      <c r="A34" s="22" t="s">
        <v>32</v>
      </c>
      <c r="B34" s="23">
        <v>53105737.579999998</v>
      </c>
    </row>
    <row r="35" spans="1:2" ht="15.75" thickBot="1" x14ac:dyDescent="0.3">
      <c r="A35" s="22" t="s">
        <v>33</v>
      </c>
      <c r="B35" s="23">
        <v>1616139</v>
      </c>
    </row>
    <row r="36" spans="1:2" ht="15.75" thickBot="1" x14ac:dyDescent="0.3">
      <c r="A36" s="22" t="s">
        <v>36</v>
      </c>
      <c r="B36" s="23">
        <v>184435</v>
      </c>
    </row>
    <row r="37" spans="1:2" ht="15.75" thickBot="1" x14ac:dyDescent="0.3">
      <c r="A37" s="36" t="s">
        <v>109</v>
      </c>
      <c r="B37" s="37">
        <v>91351611.909999996</v>
      </c>
    </row>
    <row r="38" spans="1:2" ht="30.75" thickBot="1" x14ac:dyDescent="0.3">
      <c r="A38" s="22" t="s">
        <v>35</v>
      </c>
      <c r="B38" s="23">
        <v>13473912.710000001</v>
      </c>
    </row>
    <row r="39" spans="1:2" ht="15.75" thickBot="1" x14ac:dyDescent="0.3">
      <c r="A39" s="22" t="s">
        <v>37</v>
      </c>
      <c r="B39" s="23">
        <v>3580026</v>
      </c>
    </row>
    <row r="40" spans="1:2" ht="15.75" thickBot="1" x14ac:dyDescent="0.3">
      <c r="A40" s="22" t="s">
        <v>38</v>
      </c>
      <c r="B40" s="23">
        <v>55327671.859999999</v>
      </c>
    </row>
    <row r="41" spans="1:2" ht="15.75" thickBot="1" x14ac:dyDescent="0.3">
      <c r="A41" s="22" t="s">
        <v>39</v>
      </c>
      <c r="B41" s="23">
        <v>4816557.55</v>
      </c>
    </row>
    <row r="42" spans="1:2" ht="15.75" thickBot="1" x14ac:dyDescent="0.3">
      <c r="A42" s="22" t="s">
        <v>40</v>
      </c>
      <c r="B42" s="23">
        <v>20193262</v>
      </c>
    </row>
    <row r="43" spans="1:2" ht="15.75" thickBot="1" x14ac:dyDescent="0.3">
      <c r="A43" s="36" t="s">
        <v>41</v>
      </c>
      <c r="B43" s="37">
        <v>188743042.03000003</v>
      </c>
    </row>
    <row r="44" spans="1:2" ht="15.75" thickBot="1" x14ac:dyDescent="0.3">
      <c r="A44" s="22" t="s">
        <v>42</v>
      </c>
      <c r="B44" s="23">
        <v>25060716</v>
      </c>
    </row>
    <row r="45" spans="1:2" ht="15.75" thickBot="1" x14ac:dyDescent="0.3">
      <c r="A45" s="22" t="s">
        <v>43</v>
      </c>
      <c r="B45" s="23">
        <v>61293888.810000002</v>
      </c>
    </row>
    <row r="46" spans="1:2" ht="15.75" thickBot="1" x14ac:dyDescent="0.3">
      <c r="A46" s="22" t="s">
        <v>44</v>
      </c>
      <c r="B46" s="23">
        <v>627093</v>
      </c>
    </row>
    <row r="47" spans="1:2" ht="15.75" thickBot="1" x14ac:dyDescent="0.3">
      <c r="A47" s="22" t="s">
        <v>45</v>
      </c>
      <c r="B47" s="23">
        <v>1107225</v>
      </c>
    </row>
    <row r="48" spans="1:2" ht="15.75" thickBot="1" x14ac:dyDescent="0.3">
      <c r="A48" s="22" t="s">
        <v>46</v>
      </c>
      <c r="B48" s="23">
        <v>5087194</v>
      </c>
    </row>
    <row r="49" spans="1:2" ht="15.75" thickBot="1" x14ac:dyDescent="0.3">
      <c r="A49" s="22" t="s">
        <v>47</v>
      </c>
      <c r="B49" s="23">
        <v>2127121</v>
      </c>
    </row>
    <row r="50" spans="1:2" ht="15.75" thickBot="1" x14ac:dyDescent="0.3">
      <c r="A50" s="22" t="s">
        <v>48</v>
      </c>
      <c r="B50" s="23">
        <v>0</v>
      </c>
    </row>
    <row r="51" spans="1:2" ht="15.75" thickBot="1" x14ac:dyDescent="0.3">
      <c r="A51" s="22" t="s">
        <v>49</v>
      </c>
      <c r="B51" s="23">
        <v>111663</v>
      </c>
    </row>
    <row r="52" spans="1:2" ht="15.75" thickBot="1" x14ac:dyDescent="0.3">
      <c r="A52" s="28" t="s">
        <v>50</v>
      </c>
      <c r="B52" s="23">
        <v>6988687</v>
      </c>
    </row>
    <row r="53" spans="1:2" ht="15.75" thickBot="1" x14ac:dyDescent="0.3">
      <c r="A53" s="36" t="s">
        <v>51</v>
      </c>
      <c r="B53" s="37">
        <v>102403587.81</v>
      </c>
    </row>
  </sheetData>
  <mergeCells count="3">
    <mergeCell ref="A2:B2"/>
    <mergeCell ref="A1:B1"/>
    <mergeCell ref="A3:B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53"/>
  <sheetViews>
    <sheetView zoomScaleNormal="100" workbookViewId="0">
      <selection activeCell="C1" sqref="C1"/>
    </sheetView>
  </sheetViews>
  <sheetFormatPr defaultRowHeight="15" x14ac:dyDescent="0.25"/>
  <cols>
    <col min="1" max="1" width="63.28515625" customWidth="1"/>
    <col min="2" max="2" width="15.42578125" customWidth="1"/>
  </cols>
  <sheetData>
    <row r="1" spans="1:2" ht="18.75" x14ac:dyDescent="0.3">
      <c r="A1" s="72" t="s">
        <v>106</v>
      </c>
      <c r="B1" s="72"/>
    </row>
    <row r="2" spans="1:2" ht="18.75" x14ac:dyDescent="0.3">
      <c r="A2" s="72" t="s">
        <v>122</v>
      </c>
      <c r="B2" s="72"/>
    </row>
    <row r="3" spans="1:2" ht="19.5" thickBot="1" x14ac:dyDescent="0.35">
      <c r="A3" s="73" t="s">
        <v>127</v>
      </c>
      <c r="B3" s="73"/>
    </row>
    <row r="4" spans="1:2" ht="15.75" thickBot="1" x14ac:dyDescent="0.3">
      <c r="A4" s="46" t="s">
        <v>0</v>
      </c>
      <c r="B4" s="29" t="s">
        <v>75</v>
      </c>
    </row>
    <row r="5" spans="1:2" ht="15.75" thickBot="1" x14ac:dyDescent="0.3">
      <c r="A5" s="1" t="s">
        <v>1</v>
      </c>
      <c r="B5" s="2"/>
    </row>
    <row r="6" spans="1:2" ht="15.75" thickBot="1" x14ac:dyDescent="0.3">
      <c r="A6" s="22" t="s">
        <v>5</v>
      </c>
      <c r="B6" s="23">
        <v>33495691</v>
      </c>
    </row>
    <row r="7" spans="1:2" ht="15.75" thickBot="1" x14ac:dyDescent="0.3">
      <c r="A7" s="22" t="s">
        <v>6</v>
      </c>
      <c r="B7" s="23">
        <v>24970149</v>
      </c>
    </row>
    <row r="8" spans="1:2" ht="15.75" thickBot="1" x14ac:dyDescent="0.3">
      <c r="A8" s="22" t="s">
        <v>7</v>
      </c>
      <c r="B8" s="23">
        <v>59412075</v>
      </c>
    </row>
    <row r="9" spans="1:2" ht="15.75" thickBot="1" x14ac:dyDescent="0.3">
      <c r="A9" s="22" t="s">
        <v>8</v>
      </c>
      <c r="B9" s="23">
        <v>7974292</v>
      </c>
    </row>
    <row r="10" spans="1:2" ht="15.75" thickBot="1" x14ac:dyDescent="0.3">
      <c r="A10" s="22" t="s">
        <v>10</v>
      </c>
      <c r="B10" s="23">
        <v>32166872</v>
      </c>
    </row>
    <row r="11" spans="1:2" ht="15.75" thickBot="1" x14ac:dyDescent="0.3">
      <c r="A11" s="22" t="s">
        <v>9</v>
      </c>
      <c r="B11" s="23">
        <v>2521828</v>
      </c>
    </row>
    <row r="12" spans="1:2" ht="15.75" thickBot="1" x14ac:dyDescent="0.3">
      <c r="A12" s="22" t="s">
        <v>11</v>
      </c>
      <c r="B12" s="23">
        <v>0</v>
      </c>
    </row>
    <row r="13" spans="1:2" ht="15.75" thickBot="1" x14ac:dyDescent="0.3">
      <c r="A13" s="22" t="s">
        <v>12</v>
      </c>
      <c r="B13" s="23">
        <v>0</v>
      </c>
    </row>
    <row r="14" spans="1:2" ht="15.75" thickBot="1" x14ac:dyDescent="0.3">
      <c r="A14" s="22" t="s">
        <v>13</v>
      </c>
      <c r="B14" s="23">
        <v>126064</v>
      </c>
    </row>
    <row r="15" spans="1:2" ht="15.75" thickBot="1" x14ac:dyDescent="0.3">
      <c r="A15" s="22" t="s">
        <v>14</v>
      </c>
      <c r="B15" s="23">
        <v>0</v>
      </c>
    </row>
    <row r="16" spans="1:2" ht="15.75" thickBot="1" x14ac:dyDescent="0.3">
      <c r="A16" s="22" t="s">
        <v>15</v>
      </c>
      <c r="B16" s="23">
        <v>2628660</v>
      </c>
    </row>
    <row r="17" spans="1:2" ht="15.75" thickBot="1" x14ac:dyDescent="0.3">
      <c r="A17" s="22" t="s">
        <v>16</v>
      </c>
      <c r="B17" s="23">
        <v>0</v>
      </c>
    </row>
    <row r="18" spans="1:2" ht="15.75" thickBot="1" x14ac:dyDescent="0.3">
      <c r="A18" s="36" t="s">
        <v>107</v>
      </c>
      <c r="B18" s="37">
        <v>163295631</v>
      </c>
    </row>
    <row r="19" spans="1:2" ht="15.75" thickBot="1" x14ac:dyDescent="0.3">
      <c r="A19" s="22" t="s">
        <v>18</v>
      </c>
      <c r="B19" s="23">
        <v>5637194</v>
      </c>
    </row>
    <row r="20" spans="1:2" ht="15.75" thickBot="1" x14ac:dyDescent="0.3">
      <c r="A20" s="22" t="s">
        <v>19</v>
      </c>
      <c r="B20" s="23">
        <v>262713</v>
      </c>
    </row>
    <row r="21" spans="1:2" ht="15.75" thickBot="1" x14ac:dyDescent="0.3">
      <c r="A21" s="22" t="s">
        <v>20</v>
      </c>
      <c r="B21" s="23">
        <v>1687397</v>
      </c>
    </row>
    <row r="22" spans="1:2" ht="15.75" thickBot="1" x14ac:dyDescent="0.3">
      <c r="A22" s="24" t="s">
        <v>21</v>
      </c>
      <c r="B22" s="23">
        <v>3603157</v>
      </c>
    </row>
    <row r="23" spans="1:2" ht="15.75" thickBot="1" x14ac:dyDescent="0.3">
      <c r="A23" s="22" t="s">
        <v>22</v>
      </c>
      <c r="B23" s="23">
        <v>361878</v>
      </c>
    </row>
    <row r="24" spans="1:2" ht="15.75" thickBot="1" x14ac:dyDescent="0.3">
      <c r="A24" s="22" t="s">
        <v>23</v>
      </c>
      <c r="B24" s="23">
        <v>5420995</v>
      </c>
    </row>
    <row r="25" spans="1:2" ht="15.75" thickBot="1" x14ac:dyDescent="0.3">
      <c r="A25" s="25" t="s">
        <v>24</v>
      </c>
      <c r="B25" s="23">
        <v>6516044</v>
      </c>
    </row>
    <row r="26" spans="1:2" ht="15.75" thickBot="1" x14ac:dyDescent="0.3">
      <c r="A26" s="22" t="s">
        <v>25</v>
      </c>
      <c r="B26" s="23">
        <v>74730</v>
      </c>
    </row>
    <row r="27" spans="1:2" ht="15.75" thickBot="1" x14ac:dyDescent="0.3">
      <c r="A27" s="22" t="s">
        <v>26</v>
      </c>
      <c r="B27" s="23">
        <v>129497</v>
      </c>
    </row>
    <row r="28" spans="1:2" ht="15.75" thickBot="1" x14ac:dyDescent="0.3">
      <c r="A28" s="36" t="s">
        <v>27</v>
      </c>
      <c r="B28" s="37">
        <v>186989236</v>
      </c>
    </row>
    <row r="29" spans="1:2" ht="15.75" thickBot="1" x14ac:dyDescent="0.3">
      <c r="A29" s="26" t="s">
        <v>2</v>
      </c>
      <c r="B29" s="27"/>
    </row>
    <row r="30" spans="1:2" ht="15.75" thickBot="1" x14ac:dyDescent="0.3">
      <c r="A30" s="22" t="s">
        <v>110</v>
      </c>
      <c r="B30" s="23">
        <v>2347322</v>
      </c>
    </row>
    <row r="31" spans="1:2" ht="15.75" thickBot="1" x14ac:dyDescent="0.3">
      <c r="A31" s="28" t="s">
        <v>29</v>
      </c>
      <c r="B31" s="23">
        <v>0</v>
      </c>
    </row>
    <row r="32" spans="1:2" ht="15.75" thickBot="1" x14ac:dyDescent="0.3">
      <c r="A32" s="22" t="s">
        <v>30</v>
      </c>
      <c r="B32" s="23">
        <v>2703078</v>
      </c>
    </row>
    <row r="33" spans="1:2" ht="15.75" thickBot="1" x14ac:dyDescent="0.3">
      <c r="A33" s="22" t="s">
        <v>31</v>
      </c>
      <c r="B33" s="23">
        <v>0</v>
      </c>
    </row>
    <row r="34" spans="1:2" ht="15.75" thickBot="1" x14ac:dyDescent="0.3">
      <c r="A34" s="22" t="s">
        <v>32</v>
      </c>
      <c r="B34" s="23">
        <v>52953692</v>
      </c>
    </row>
    <row r="35" spans="1:2" ht="15.75" thickBot="1" x14ac:dyDescent="0.3">
      <c r="A35" s="22" t="s">
        <v>33</v>
      </c>
      <c r="B35" s="23">
        <v>1616139</v>
      </c>
    </row>
    <row r="36" spans="1:2" ht="15.75" thickBot="1" x14ac:dyDescent="0.3">
      <c r="A36" s="22" t="s">
        <v>34</v>
      </c>
      <c r="B36" s="23">
        <v>184435</v>
      </c>
    </row>
    <row r="37" spans="1:2" ht="15.75" thickBot="1" x14ac:dyDescent="0.3">
      <c r="A37" s="36" t="s">
        <v>109</v>
      </c>
      <c r="B37" s="38">
        <v>59804666</v>
      </c>
    </row>
    <row r="38" spans="1:2" ht="30.75" thickBot="1" x14ac:dyDescent="0.3">
      <c r="A38" s="22" t="s">
        <v>35</v>
      </c>
      <c r="B38" s="23">
        <v>7188613</v>
      </c>
    </row>
    <row r="39" spans="1:2" ht="15.75" thickBot="1" x14ac:dyDescent="0.3">
      <c r="A39" s="22" t="s">
        <v>37</v>
      </c>
      <c r="B39" s="23">
        <v>2004992</v>
      </c>
    </row>
    <row r="40" spans="1:2" ht="15.75" thickBot="1" x14ac:dyDescent="0.3">
      <c r="A40" s="22" t="s">
        <v>38</v>
      </c>
      <c r="B40" s="23">
        <v>48004350</v>
      </c>
    </row>
    <row r="41" spans="1:2" ht="15.75" thickBot="1" x14ac:dyDescent="0.3">
      <c r="A41" s="22" t="s">
        <v>39</v>
      </c>
      <c r="B41" s="23">
        <v>1126</v>
      </c>
    </row>
    <row r="42" spans="1:2" ht="15.75" thickBot="1" x14ac:dyDescent="0.3">
      <c r="A42" s="22" t="s">
        <v>40</v>
      </c>
      <c r="B42" s="23">
        <v>10293617</v>
      </c>
    </row>
    <row r="43" spans="1:2" ht="15.75" thickBot="1" x14ac:dyDescent="0.3">
      <c r="A43" s="36" t="s">
        <v>41</v>
      </c>
      <c r="B43" s="37">
        <v>127297364</v>
      </c>
    </row>
    <row r="44" spans="1:2" ht="15.75" thickBot="1" x14ac:dyDescent="0.3">
      <c r="A44" s="22" t="s">
        <v>42</v>
      </c>
      <c r="B44" s="23">
        <v>3000000</v>
      </c>
    </row>
    <row r="45" spans="1:2" ht="15.75" thickBot="1" x14ac:dyDescent="0.3">
      <c r="A45" s="22" t="s">
        <v>43</v>
      </c>
      <c r="B45" s="23">
        <v>55853115</v>
      </c>
    </row>
    <row r="46" spans="1:2" ht="15.75" thickBot="1" x14ac:dyDescent="0.3">
      <c r="A46" s="22" t="s">
        <v>44</v>
      </c>
      <c r="B46" s="23">
        <v>627093</v>
      </c>
    </row>
    <row r="47" spans="1:2" ht="15.75" thickBot="1" x14ac:dyDescent="0.3">
      <c r="A47" s="22" t="s">
        <v>45</v>
      </c>
      <c r="B47" s="23">
        <v>0</v>
      </c>
    </row>
    <row r="48" spans="1:2" ht="15.75" thickBot="1" x14ac:dyDescent="0.3">
      <c r="A48" s="22" t="s">
        <v>46</v>
      </c>
      <c r="B48" s="23">
        <v>100000</v>
      </c>
    </row>
    <row r="49" spans="1:2" ht="15.75" thickBot="1" x14ac:dyDescent="0.3">
      <c r="A49" s="22" t="s">
        <v>47</v>
      </c>
      <c r="B49" s="23">
        <v>0</v>
      </c>
    </row>
    <row r="50" spans="1:2" ht="15.75" thickBot="1" x14ac:dyDescent="0.3">
      <c r="A50" s="22" t="s">
        <v>48</v>
      </c>
      <c r="B50" s="23">
        <v>0</v>
      </c>
    </row>
    <row r="51" spans="1:2" ht="15.75" thickBot="1" x14ac:dyDescent="0.3">
      <c r="A51" s="22" t="s">
        <v>49</v>
      </c>
      <c r="B51" s="23">
        <v>111663</v>
      </c>
    </row>
    <row r="52" spans="1:2" ht="15.75" thickBot="1" x14ac:dyDescent="0.3">
      <c r="A52" s="28" t="s">
        <v>50</v>
      </c>
      <c r="B52" s="23">
        <v>0</v>
      </c>
    </row>
    <row r="53" spans="1:2" ht="15.75" thickBot="1" x14ac:dyDescent="0.3">
      <c r="A53" s="36" t="s">
        <v>108</v>
      </c>
      <c r="B53" s="37">
        <v>59691871</v>
      </c>
    </row>
  </sheetData>
  <mergeCells count="3">
    <mergeCell ref="A1:B1"/>
    <mergeCell ref="A2:B2"/>
    <mergeCell ref="A3:B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53"/>
  <sheetViews>
    <sheetView workbookViewId="0">
      <selection activeCell="C1" sqref="C1"/>
    </sheetView>
  </sheetViews>
  <sheetFormatPr defaultRowHeight="15" x14ac:dyDescent="0.25"/>
  <cols>
    <col min="1" max="1" width="65.140625" customWidth="1"/>
    <col min="2" max="2" width="15" customWidth="1"/>
    <col min="5" max="5" width="11.5703125" bestFit="1" customWidth="1"/>
    <col min="7" max="7" width="12.5703125" bestFit="1" customWidth="1"/>
  </cols>
  <sheetData>
    <row r="1" spans="1:2" ht="18.75" x14ac:dyDescent="0.3">
      <c r="A1" s="72" t="s">
        <v>111</v>
      </c>
      <c r="B1" s="72"/>
    </row>
    <row r="2" spans="1:2" ht="18.75" x14ac:dyDescent="0.3">
      <c r="A2" s="72" t="s">
        <v>122</v>
      </c>
      <c r="B2" s="72"/>
    </row>
    <row r="3" spans="1:2" ht="19.5" thickBot="1" x14ac:dyDescent="0.35">
      <c r="A3" s="73" t="s">
        <v>127</v>
      </c>
      <c r="B3" s="73"/>
    </row>
    <row r="4" spans="1:2" ht="15.75" thickBot="1" x14ac:dyDescent="0.3">
      <c r="A4" s="46" t="s">
        <v>0</v>
      </c>
      <c r="B4" s="10" t="s">
        <v>75</v>
      </c>
    </row>
    <row r="5" spans="1:2" ht="15.75" thickBot="1" x14ac:dyDescent="0.3">
      <c r="A5" s="26" t="s">
        <v>1</v>
      </c>
      <c r="B5" s="30"/>
    </row>
    <row r="6" spans="1:2" ht="15.75" thickBot="1" x14ac:dyDescent="0.3">
      <c r="A6" s="22" t="s">
        <v>5</v>
      </c>
      <c r="B6" s="23">
        <v>20508928.620000001</v>
      </c>
    </row>
    <row r="7" spans="1:2" ht="15.75" thickBot="1" x14ac:dyDescent="0.3">
      <c r="A7" s="22" t="s">
        <v>6</v>
      </c>
      <c r="B7" s="23">
        <v>23252174.539999999</v>
      </c>
    </row>
    <row r="8" spans="1:2" ht="15.75" thickBot="1" x14ac:dyDescent="0.3">
      <c r="A8" s="22" t="s">
        <v>7</v>
      </c>
      <c r="B8" s="23">
        <v>5341818</v>
      </c>
    </row>
    <row r="9" spans="1:2" ht="15.75" thickBot="1" x14ac:dyDescent="0.3">
      <c r="A9" s="22" t="s">
        <v>8</v>
      </c>
      <c r="B9" s="23">
        <v>386776</v>
      </c>
    </row>
    <row r="10" spans="1:2" ht="15.75" thickBot="1" x14ac:dyDescent="0.3">
      <c r="A10" s="22" t="s">
        <v>10</v>
      </c>
      <c r="B10" s="23">
        <v>0</v>
      </c>
    </row>
    <row r="11" spans="1:2" ht="15.75" thickBot="1" x14ac:dyDescent="0.3">
      <c r="A11" s="22" t="s">
        <v>9</v>
      </c>
      <c r="B11" s="23">
        <v>0</v>
      </c>
    </row>
    <row r="12" spans="1:2" ht="15.75" thickBot="1" x14ac:dyDescent="0.3">
      <c r="A12" s="22" t="s">
        <v>11</v>
      </c>
      <c r="B12" s="23">
        <v>1478279.85</v>
      </c>
    </row>
    <row r="13" spans="1:2" ht="15.75" thickBot="1" x14ac:dyDescent="0.3">
      <c r="A13" s="22" t="s">
        <v>12</v>
      </c>
      <c r="B13" s="23">
        <v>0</v>
      </c>
    </row>
    <row r="14" spans="1:2" ht="15.75" thickBot="1" x14ac:dyDescent="0.3">
      <c r="A14" s="22" t="s">
        <v>13</v>
      </c>
      <c r="B14" s="23">
        <v>0</v>
      </c>
    </row>
    <row r="15" spans="1:2" ht="15.75" thickBot="1" x14ac:dyDescent="0.3">
      <c r="A15" s="22" t="s">
        <v>14</v>
      </c>
      <c r="B15" s="23">
        <v>0</v>
      </c>
    </row>
    <row r="16" spans="1:2" ht="15.75" thickBot="1" x14ac:dyDescent="0.3">
      <c r="A16" s="22" t="s">
        <v>15</v>
      </c>
      <c r="B16" s="23">
        <v>0</v>
      </c>
    </row>
    <row r="17" spans="1:7" ht="15.75" thickBot="1" x14ac:dyDescent="0.3">
      <c r="A17" s="22" t="s">
        <v>16</v>
      </c>
      <c r="B17" s="23">
        <v>0</v>
      </c>
    </row>
    <row r="18" spans="1:7" ht="15.75" thickBot="1" x14ac:dyDescent="0.3">
      <c r="A18" s="36" t="s">
        <v>17</v>
      </c>
      <c r="B18" s="37">
        <v>50967977.009999998</v>
      </c>
    </row>
    <row r="19" spans="1:7" ht="15.75" thickBot="1" x14ac:dyDescent="0.3">
      <c r="A19" s="22" t="s">
        <v>18</v>
      </c>
      <c r="B19" s="23">
        <v>5184366</v>
      </c>
    </row>
    <row r="20" spans="1:7" ht="15.75" thickBot="1" x14ac:dyDescent="0.3">
      <c r="A20" s="22" t="s">
        <v>19</v>
      </c>
      <c r="B20" s="23">
        <v>2219113.79</v>
      </c>
    </row>
    <row r="21" spans="1:7" ht="15.75" thickBot="1" x14ac:dyDescent="0.3">
      <c r="A21" s="22" t="s">
        <v>20</v>
      </c>
      <c r="B21" s="23">
        <v>10918963</v>
      </c>
    </row>
    <row r="22" spans="1:7" ht="15.75" thickBot="1" x14ac:dyDescent="0.3">
      <c r="A22" s="24" t="s">
        <v>21</v>
      </c>
      <c r="B22" s="23">
        <v>7023219.2599999998</v>
      </c>
    </row>
    <row r="23" spans="1:7" ht="15.75" thickBot="1" x14ac:dyDescent="0.3">
      <c r="A23" s="22" t="s">
        <v>22</v>
      </c>
      <c r="B23" s="23">
        <v>1212077.4100000001</v>
      </c>
    </row>
    <row r="24" spans="1:7" ht="15.75" thickBot="1" x14ac:dyDescent="0.3">
      <c r="A24" s="22" t="s">
        <v>23</v>
      </c>
      <c r="B24" s="23">
        <v>3017539</v>
      </c>
    </row>
    <row r="25" spans="1:7" ht="15.75" thickBot="1" x14ac:dyDescent="0.3">
      <c r="A25" s="25" t="s">
        <v>24</v>
      </c>
      <c r="B25" s="23">
        <v>20282710.52</v>
      </c>
    </row>
    <row r="26" spans="1:7" ht="15.75" thickBot="1" x14ac:dyDescent="0.3">
      <c r="A26" s="22" t="s">
        <v>25</v>
      </c>
      <c r="B26" s="23">
        <v>136961</v>
      </c>
    </row>
    <row r="27" spans="1:7" ht="15.75" thickBot="1" x14ac:dyDescent="0.3">
      <c r="A27" s="22" t="s">
        <v>119</v>
      </c>
      <c r="B27" s="23">
        <v>3194468.91</v>
      </c>
    </row>
    <row r="28" spans="1:7" ht="15.75" thickBot="1" x14ac:dyDescent="0.3">
      <c r="A28" s="36" t="s">
        <v>118</v>
      </c>
      <c r="B28" s="39">
        <v>104157395.89999999</v>
      </c>
      <c r="C28" s="4"/>
    </row>
    <row r="29" spans="1:7" ht="15.75" thickBot="1" x14ac:dyDescent="0.3">
      <c r="A29" s="26" t="s">
        <v>2</v>
      </c>
      <c r="B29" s="31"/>
    </row>
    <row r="30" spans="1:7" ht="15.75" thickBot="1" x14ac:dyDescent="0.3">
      <c r="A30" s="22" t="s">
        <v>28</v>
      </c>
      <c r="B30" s="23">
        <v>18402360.73</v>
      </c>
      <c r="G30" s="5"/>
    </row>
    <row r="31" spans="1:7" ht="15.75" thickBot="1" x14ac:dyDescent="0.3">
      <c r="A31" s="28" t="s">
        <v>29</v>
      </c>
      <c r="B31" s="23">
        <v>0</v>
      </c>
    </row>
    <row r="32" spans="1:7" ht="15.75" thickBot="1" x14ac:dyDescent="0.3">
      <c r="A32" s="22" t="s">
        <v>30</v>
      </c>
      <c r="B32" s="23">
        <v>12992539.6</v>
      </c>
    </row>
    <row r="33" spans="1:2" ht="15.75" thickBot="1" x14ac:dyDescent="0.3">
      <c r="A33" s="22" t="s">
        <v>31</v>
      </c>
      <c r="B33" s="23">
        <v>0</v>
      </c>
    </row>
    <row r="34" spans="1:2" ht="15.75" thickBot="1" x14ac:dyDescent="0.3">
      <c r="A34" s="22" t="s">
        <v>32</v>
      </c>
      <c r="B34" s="23">
        <v>152045.57999999999</v>
      </c>
    </row>
    <row r="35" spans="1:2" ht="15.75" thickBot="1" x14ac:dyDescent="0.3">
      <c r="A35" s="22" t="s">
        <v>33</v>
      </c>
      <c r="B35" s="23">
        <v>0</v>
      </c>
    </row>
    <row r="36" spans="1:2" ht="15.75" thickBot="1" x14ac:dyDescent="0.3">
      <c r="A36" s="22" t="s">
        <v>36</v>
      </c>
      <c r="B36" s="23">
        <v>0</v>
      </c>
    </row>
    <row r="37" spans="1:2" ht="15.75" thickBot="1" x14ac:dyDescent="0.3">
      <c r="A37" s="36" t="s">
        <v>3</v>
      </c>
      <c r="B37" s="37">
        <v>31546945.909999996</v>
      </c>
    </row>
    <row r="38" spans="1:2" ht="30.75" thickBot="1" x14ac:dyDescent="0.3">
      <c r="A38" s="22" t="s">
        <v>35</v>
      </c>
      <c r="B38" s="23">
        <v>6285299.71</v>
      </c>
    </row>
    <row r="39" spans="1:2" ht="15.75" thickBot="1" x14ac:dyDescent="0.3">
      <c r="A39" s="22" t="s">
        <v>37</v>
      </c>
      <c r="B39" s="23">
        <v>1575034</v>
      </c>
    </row>
    <row r="40" spans="1:2" ht="15.75" thickBot="1" x14ac:dyDescent="0.3">
      <c r="A40" s="22" t="s">
        <v>38</v>
      </c>
      <c r="B40" s="23">
        <v>7323321.8600000003</v>
      </c>
    </row>
    <row r="41" spans="1:2" ht="15.75" thickBot="1" x14ac:dyDescent="0.3">
      <c r="A41" s="22" t="s">
        <v>39</v>
      </c>
      <c r="B41" s="23">
        <v>4815431.55</v>
      </c>
    </row>
    <row r="42" spans="1:2" ht="15.75" thickBot="1" x14ac:dyDescent="0.3">
      <c r="A42" s="22" t="s">
        <v>117</v>
      </c>
      <c r="B42" s="23">
        <v>9899645</v>
      </c>
    </row>
    <row r="43" spans="1:2" ht="15.75" thickBot="1" x14ac:dyDescent="0.3">
      <c r="A43" s="36" t="s">
        <v>116</v>
      </c>
      <c r="B43" s="37">
        <v>61445678.029999994</v>
      </c>
    </row>
    <row r="44" spans="1:2" ht="15.75" thickBot="1" x14ac:dyDescent="0.3">
      <c r="A44" s="22" t="s">
        <v>42</v>
      </c>
      <c r="B44" s="23">
        <v>22060716</v>
      </c>
    </row>
    <row r="45" spans="1:2" ht="15.75" thickBot="1" x14ac:dyDescent="0.3">
      <c r="A45" s="22" t="s">
        <v>43</v>
      </c>
      <c r="B45" s="23">
        <v>5440773.8100000005</v>
      </c>
    </row>
    <row r="46" spans="1:2" ht="15.75" thickBot="1" x14ac:dyDescent="0.3">
      <c r="A46" s="22" t="s">
        <v>44</v>
      </c>
      <c r="B46" s="23">
        <v>0</v>
      </c>
    </row>
    <row r="47" spans="1:2" ht="15.75" thickBot="1" x14ac:dyDescent="0.3">
      <c r="A47" s="22" t="s">
        <v>45</v>
      </c>
      <c r="B47" s="23">
        <v>1107225</v>
      </c>
    </row>
    <row r="48" spans="1:2" ht="15.75" thickBot="1" x14ac:dyDescent="0.3">
      <c r="A48" s="22" t="s">
        <v>115</v>
      </c>
      <c r="B48" s="23">
        <v>4987194</v>
      </c>
    </row>
    <row r="49" spans="1:5" ht="15.75" thickBot="1" x14ac:dyDescent="0.3">
      <c r="A49" s="22" t="s">
        <v>47</v>
      </c>
      <c r="B49" s="23">
        <v>2127121</v>
      </c>
    </row>
    <row r="50" spans="1:5" ht="15.75" thickBot="1" x14ac:dyDescent="0.3">
      <c r="A50" s="22" t="s">
        <v>48</v>
      </c>
      <c r="B50" s="23">
        <v>0</v>
      </c>
    </row>
    <row r="51" spans="1:5" ht="15.75" thickBot="1" x14ac:dyDescent="0.3">
      <c r="A51" s="22" t="s">
        <v>49</v>
      </c>
      <c r="B51" s="23">
        <v>0</v>
      </c>
    </row>
    <row r="52" spans="1:5" ht="15.75" thickBot="1" x14ac:dyDescent="0.3">
      <c r="A52" s="28" t="s">
        <v>50</v>
      </c>
      <c r="B52" s="23">
        <v>6988687</v>
      </c>
    </row>
    <row r="53" spans="1:5" ht="15.75" thickBot="1" x14ac:dyDescent="0.3">
      <c r="A53" s="36" t="s">
        <v>114</v>
      </c>
      <c r="B53" s="37">
        <v>42711716.810000002</v>
      </c>
      <c r="E53" s="5"/>
    </row>
  </sheetData>
  <mergeCells count="3">
    <mergeCell ref="A1:B1"/>
    <mergeCell ref="A2:B2"/>
    <mergeCell ref="A3:B3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B35"/>
  <sheetViews>
    <sheetView zoomScaleNormal="100" workbookViewId="0">
      <selection activeCell="AA3" sqref="AA3"/>
    </sheetView>
  </sheetViews>
  <sheetFormatPr defaultColWidth="9.140625" defaultRowHeight="15" x14ac:dyDescent="0.25"/>
  <cols>
    <col min="1" max="1" width="5.140625" style="3" bestFit="1" customWidth="1"/>
    <col min="2" max="2" width="44.140625" style="3" customWidth="1"/>
    <col min="3" max="3" width="12.5703125" style="3" customWidth="1"/>
    <col min="4" max="4" width="14.42578125" style="3" customWidth="1"/>
    <col min="5" max="5" width="14.85546875" style="3" customWidth="1"/>
    <col min="6" max="6" width="15" style="3" customWidth="1"/>
    <col min="7" max="7" width="17.7109375" style="3" customWidth="1"/>
    <col min="8" max="8" width="13.85546875" style="3" customWidth="1"/>
    <col min="9" max="9" width="14.28515625" style="3" customWidth="1"/>
    <col min="10" max="10" width="12.5703125" style="3" customWidth="1"/>
    <col min="11" max="11" width="13.42578125" style="3" customWidth="1"/>
    <col min="12" max="12" width="17.140625" style="3" customWidth="1"/>
    <col min="13" max="13" width="10.28515625" style="3" bestFit="1" customWidth="1"/>
    <col min="14" max="14" width="15.28515625" style="3" customWidth="1"/>
    <col min="15" max="15" width="13.28515625" style="3" bestFit="1" customWidth="1"/>
    <col min="16" max="16" width="17.28515625" style="3" customWidth="1"/>
    <col min="17" max="17" width="14.42578125" style="3" customWidth="1"/>
    <col min="18" max="18" width="13.7109375" style="3" customWidth="1"/>
    <col min="19" max="19" width="17" style="3" customWidth="1"/>
    <col min="20" max="20" width="15.28515625" style="3" customWidth="1"/>
    <col min="21" max="21" width="13.28515625" style="3" bestFit="1" customWidth="1"/>
    <col min="22" max="22" width="15.5703125" style="3" customWidth="1"/>
    <col min="23" max="23" width="13.28515625" style="3" bestFit="1" customWidth="1"/>
    <col min="24" max="24" width="14" style="3" bestFit="1" customWidth="1"/>
    <col min="25" max="25" width="14.5703125" style="3" customWidth="1"/>
    <col min="26" max="26" width="16.140625" style="3" customWidth="1"/>
    <col min="27" max="27" width="9.140625" style="3"/>
    <col min="28" max="28" width="12" style="3" bestFit="1" customWidth="1"/>
    <col min="29" max="16384" width="9.140625" style="3"/>
  </cols>
  <sheetData>
    <row r="1" spans="1:28" ht="15" customHeight="1" x14ac:dyDescent="0.3">
      <c r="A1" s="74" t="s">
        <v>105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  <c r="Z1" s="74"/>
      <c r="AA1" s="11"/>
      <c r="AB1" s="11"/>
    </row>
    <row r="2" spans="1:28" ht="18.75" x14ac:dyDescent="0.3">
      <c r="A2" s="74" t="s">
        <v>121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11"/>
      <c r="AB2" s="11"/>
    </row>
    <row r="3" spans="1:28" ht="19.5" thickBot="1" x14ac:dyDescent="0.35">
      <c r="A3" s="75" t="s">
        <v>124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  <c r="Z3" s="75"/>
      <c r="AA3" s="11"/>
      <c r="AB3" s="11"/>
    </row>
    <row r="4" spans="1:28" ht="48" thickBot="1" x14ac:dyDescent="0.3">
      <c r="A4" s="9" t="s">
        <v>52</v>
      </c>
      <c r="B4" s="6" t="s">
        <v>53</v>
      </c>
      <c r="C4" s="8" t="s">
        <v>54</v>
      </c>
      <c r="D4" s="8" t="s">
        <v>55</v>
      </c>
      <c r="E4" s="8" t="s">
        <v>56</v>
      </c>
      <c r="F4" s="8" t="s">
        <v>57</v>
      </c>
      <c r="G4" s="8" t="s">
        <v>58</v>
      </c>
      <c r="H4" s="8" t="s">
        <v>59</v>
      </c>
      <c r="I4" s="8" t="s">
        <v>60</v>
      </c>
      <c r="J4" s="8" t="s">
        <v>61</v>
      </c>
      <c r="K4" s="8" t="s">
        <v>62</v>
      </c>
      <c r="L4" s="6" t="s">
        <v>120</v>
      </c>
      <c r="M4" s="8" t="s">
        <v>65</v>
      </c>
      <c r="N4" s="8" t="s">
        <v>63</v>
      </c>
      <c r="O4" s="6" t="s">
        <v>64</v>
      </c>
      <c r="P4" s="7" t="s">
        <v>66</v>
      </c>
      <c r="Q4" s="8" t="s">
        <v>67</v>
      </c>
      <c r="R4" s="8" t="s">
        <v>68</v>
      </c>
      <c r="S4" s="47" t="s">
        <v>69</v>
      </c>
      <c r="T4" s="7" t="s">
        <v>70</v>
      </c>
      <c r="U4" s="8" t="s">
        <v>71</v>
      </c>
      <c r="V4" s="8" t="s">
        <v>72</v>
      </c>
      <c r="W4" s="6" t="s">
        <v>73</v>
      </c>
      <c r="X4" s="7" t="s">
        <v>74</v>
      </c>
      <c r="Y4" s="8" t="s">
        <v>69</v>
      </c>
      <c r="Z4" s="47" t="s">
        <v>75</v>
      </c>
      <c r="AA4" s="11"/>
      <c r="AB4" s="11"/>
    </row>
    <row r="5" spans="1:28" x14ac:dyDescent="0.25">
      <c r="A5" s="13">
        <v>1</v>
      </c>
      <c r="B5" s="14" t="s">
        <v>76</v>
      </c>
      <c r="C5" s="48">
        <v>854561.72</v>
      </c>
      <c r="D5" s="49">
        <v>1317659</v>
      </c>
      <c r="E5" s="50">
        <v>1184295.1599999999</v>
      </c>
      <c r="F5" s="49">
        <v>174614</v>
      </c>
      <c r="G5" s="50">
        <v>21787401</v>
      </c>
      <c r="H5" s="49">
        <v>7060458.6200000001</v>
      </c>
      <c r="I5" s="50">
        <v>1001552</v>
      </c>
      <c r="J5" s="49">
        <v>333872</v>
      </c>
      <c r="K5" s="50">
        <v>57334</v>
      </c>
      <c r="L5" s="49">
        <v>1479746</v>
      </c>
      <c r="M5" s="50">
        <v>7301</v>
      </c>
      <c r="N5" s="49">
        <v>1979340.38</v>
      </c>
      <c r="O5" s="50">
        <v>81954</v>
      </c>
      <c r="P5" s="49">
        <v>31080771.079999998</v>
      </c>
      <c r="Q5" s="50">
        <v>47271054.439999998</v>
      </c>
      <c r="R5" s="48">
        <v>-1500</v>
      </c>
      <c r="S5" s="49">
        <f>SUM(C5:R5)</f>
        <v>115670414.40000001</v>
      </c>
      <c r="T5" s="51">
        <v>10650693</v>
      </c>
      <c r="U5" s="50">
        <v>276103.01</v>
      </c>
      <c r="V5" s="49">
        <v>18289472.960000001</v>
      </c>
      <c r="W5" s="50">
        <v>559088</v>
      </c>
      <c r="X5" s="48">
        <v>986642</v>
      </c>
      <c r="Y5" s="48">
        <f>SUM(T5:X5)</f>
        <v>30761998.969999999</v>
      </c>
      <c r="Z5" s="49">
        <f>S5+Y5</f>
        <v>146432413.37</v>
      </c>
      <c r="AA5" s="11"/>
      <c r="AB5" s="11"/>
    </row>
    <row r="6" spans="1:28" x14ac:dyDescent="0.25">
      <c r="A6" s="15">
        <v>2</v>
      </c>
      <c r="B6" s="16" t="s">
        <v>77</v>
      </c>
      <c r="C6" s="52">
        <v>247752</v>
      </c>
      <c r="D6" s="53">
        <v>1335610</v>
      </c>
      <c r="E6" s="54">
        <v>331640</v>
      </c>
      <c r="F6" s="53">
        <v>55000</v>
      </c>
      <c r="G6" s="54">
        <v>1004442</v>
      </c>
      <c r="H6" s="53">
        <v>5194195.4800000004</v>
      </c>
      <c r="I6" s="54">
        <v>90868</v>
      </c>
      <c r="J6" s="53">
        <v>27327</v>
      </c>
      <c r="K6" s="54">
        <v>57034</v>
      </c>
      <c r="L6" s="53">
        <v>1479746</v>
      </c>
      <c r="M6" s="54">
        <v>0</v>
      </c>
      <c r="N6" s="53">
        <v>1162215</v>
      </c>
      <c r="O6" s="54">
        <v>4782</v>
      </c>
      <c r="P6" s="53">
        <v>1603923</v>
      </c>
      <c r="Q6" s="54">
        <v>41797917.480000004</v>
      </c>
      <c r="R6" s="52">
        <v>-375</v>
      </c>
      <c r="S6" s="53">
        <f t="shared" ref="S6:S33" si="0">SUM(C6:R6)</f>
        <v>54392076.960000008</v>
      </c>
      <c r="T6" s="55">
        <v>8350865</v>
      </c>
      <c r="U6" s="54">
        <v>0</v>
      </c>
      <c r="V6" s="53">
        <v>2249497</v>
      </c>
      <c r="W6" s="54">
        <v>0</v>
      </c>
      <c r="X6" s="52">
        <v>0</v>
      </c>
      <c r="Y6" s="52">
        <f t="shared" ref="Y6:Y33" si="1">SUM(T6:X6)</f>
        <v>10600362</v>
      </c>
      <c r="Z6" s="53">
        <f t="shared" ref="Z6:Z33" si="2">S6+Y6</f>
        <v>64992438.960000008</v>
      </c>
      <c r="AA6" s="11"/>
      <c r="AB6" s="32"/>
    </row>
    <row r="7" spans="1:28" x14ac:dyDescent="0.25">
      <c r="A7" s="15">
        <v>3</v>
      </c>
      <c r="B7" s="16" t="s">
        <v>78</v>
      </c>
      <c r="C7" s="52">
        <v>606809.72</v>
      </c>
      <c r="D7" s="53">
        <v>-17951</v>
      </c>
      <c r="E7" s="54">
        <v>852655.15999999992</v>
      </c>
      <c r="F7" s="53">
        <v>119614</v>
      </c>
      <c r="G7" s="54">
        <v>20782959</v>
      </c>
      <c r="H7" s="53">
        <v>1866263.1400000001</v>
      </c>
      <c r="I7" s="54">
        <v>910684</v>
      </c>
      <c r="J7" s="53">
        <v>306545</v>
      </c>
      <c r="K7" s="54">
        <v>300</v>
      </c>
      <c r="L7" s="53">
        <v>0</v>
      </c>
      <c r="M7" s="54">
        <v>7301</v>
      </c>
      <c r="N7" s="53">
        <v>817125.38</v>
      </c>
      <c r="O7" s="54">
        <v>77172</v>
      </c>
      <c r="P7" s="53">
        <v>29476848.079999998</v>
      </c>
      <c r="Q7" s="54">
        <v>5473136.96</v>
      </c>
      <c r="R7" s="52">
        <v>-1125</v>
      </c>
      <c r="S7" s="53">
        <f t="shared" si="0"/>
        <v>61278337.439999998</v>
      </c>
      <c r="T7" s="55">
        <v>2299828</v>
      </c>
      <c r="U7" s="54">
        <v>276103.01</v>
      </c>
      <c r="V7" s="53">
        <v>16039975.960000001</v>
      </c>
      <c r="W7" s="54">
        <v>559088</v>
      </c>
      <c r="X7" s="52">
        <v>986642</v>
      </c>
      <c r="Y7" s="52">
        <f t="shared" si="1"/>
        <v>20161636.969999999</v>
      </c>
      <c r="Z7" s="53">
        <f t="shared" si="2"/>
        <v>81439974.409999996</v>
      </c>
      <c r="AA7" s="11"/>
      <c r="AB7" s="11"/>
    </row>
    <row r="8" spans="1:28" x14ac:dyDescent="0.25">
      <c r="A8" s="15">
        <v>4</v>
      </c>
      <c r="B8" s="16" t="s">
        <v>79</v>
      </c>
      <c r="C8" s="52">
        <v>189409.84</v>
      </c>
      <c r="D8" s="53">
        <v>0</v>
      </c>
      <c r="E8" s="54">
        <v>213408.53999999998</v>
      </c>
      <c r="F8" s="53">
        <v>66325</v>
      </c>
      <c r="G8" s="54">
        <v>2115312</v>
      </c>
      <c r="H8" s="53">
        <v>649400.19999999995</v>
      </c>
      <c r="I8" s="54">
        <v>331293</v>
      </c>
      <c r="J8" s="53">
        <v>100689</v>
      </c>
      <c r="K8" s="54">
        <v>0</v>
      </c>
      <c r="L8" s="53">
        <v>0</v>
      </c>
      <c r="M8" s="54">
        <v>0</v>
      </c>
      <c r="N8" s="53">
        <v>375763.53</v>
      </c>
      <c r="O8" s="54">
        <v>24364</v>
      </c>
      <c r="P8" s="53">
        <v>9603591.3300000001</v>
      </c>
      <c r="Q8" s="54">
        <v>5154492.91</v>
      </c>
      <c r="R8" s="52">
        <v>362</v>
      </c>
      <c r="S8" s="53">
        <f t="shared" si="0"/>
        <v>18824411.350000001</v>
      </c>
      <c r="T8" s="55">
        <v>592068</v>
      </c>
      <c r="U8" s="54">
        <v>99470.23</v>
      </c>
      <c r="V8" s="53">
        <v>17702615.800000001</v>
      </c>
      <c r="W8" s="54">
        <v>0</v>
      </c>
      <c r="X8" s="52">
        <v>9757541</v>
      </c>
      <c r="Y8" s="52">
        <f t="shared" si="1"/>
        <v>28151695.030000001</v>
      </c>
      <c r="Z8" s="53">
        <f t="shared" si="2"/>
        <v>46976106.380000003</v>
      </c>
      <c r="AA8" s="11"/>
      <c r="AB8" s="11"/>
    </row>
    <row r="9" spans="1:28" x14ac:dyDescent="0.25">
      <c r="A9" s="15">
        <v>5</v>
      </c>
      <c r="B9" s="16" t="s">
        <v>80</v>
      </c>
      <c r="C9" s="52">
        <v>198286.71</v>
      </c>
      <c r="D9" s="53">
        <v>-7235</v>
      </c>
      <c r="E9" s="54">
        <v>121727.53</v>
      </c>
      <c r="F9" s="53">
        <v>61528</v>
      </c>
      <c r="G9" s="54">
        <v>2320117</v>
      </c>
      <c r="H9" s="53">
        <v>669601.68999999994</v>
      </c>
      <c r="I9" s="54">
        <v>360488</v>
      </c>
      <c r="J9" s="53">
        <v>103840</v>
      </c>
      <c r="K9" s="54">
        <v>0</v>
      </c>
      <c r="L9" s="53">
        <v>0</v>
      </c>
      <c r="M9" s="54">
        <v>0</v>
      </c>
      <c r="N9" s="53">
        <v>336983.78</v>
      </c>
      <c r="O9" s="54">
        <v>24728</v>
      </c>
      <c r="P9" s="53">
        <v>9107701.6799999997</v>
      </c>
      <c r="Q9" s="54">
        <v>4826635.34</v>
      </c>
      <c r="R9" s="52">
        <v>0</v>
      </c>
      <c r="S9" s="53">
        <f t="shared" si="0"/>
        <v>18124402.73</v>
      </c>
      <c r="T9" s="55">
        <v>637161</v>
      </c>
      <c r="U9" s="54">
        <v>125959.28</v>
      </c>
      <c r="V9" s="53">
        <v>17905931.300000001</v>
      </c>
      <c r="W9" s="54">
        <v>0</v>
      </c>
      <c r="X9" s="52">
        <v>10716020</v>
      </c>
      <c r="Y9" s="52">
        <f t="shared" si="1"/>
        <v>29385071.580000002</v>
      </c>
      <c r="Z9" s="53">
        <f t="shared" si="2"/>
        <v>47509474.310000002</v>
      </c>
      <c r="AA9" s="11"/>
      <c r="AB9" s="11"/>
    </row>
    <row r="10" spans="1:28" x14ac:dyDescent="0.25">
      <c r="A10" s="15">
        <v>6</v>
      </c>
      <c r="B10" s="16" t="s">
        <v>81</v>
      </c>
      <c r="C10" s="52">
        <v>597932.85</v>
      </c>
      <c r="D10" s="53">
        <v>-10716</v>
      </c>
      <c r="E10" s="54">
        <v>944336.16999999993</v>
      </c>
      <c r="F10" s="53">
        <v>124411</v>
      </c>
      <c r="G10" s="54">
        <v>20578154</v>
      </c>
      <c r="H10" s="53">
        <v>1846061.6500000001</v>
      </c>
      <c r="I10" s="54">
        <v>881489</v>
      </c>
      <c r="J10" s="53">
        <v>303394</v>
      </c>
      <c r="K10" s="54">
        <v>300</v>
      </c>
      <c r="L10" s="53">
        <v>0</v>
      </c>
      <c r="M10" s="54">
        <v>7301</v>
      </c>
      <c r="N10" s="53">
        <v>855905.13</v>
      </c>
      <c r="O10" s="54">
        <v>76808</v>
      </c>
      <c r="P10" s="53">
        <v>29972737.73</v>
      </c>
      <c r="Q10" s="54">
        <v>5800994.5299999993</v>
      </c>
      <c r="R10" s="52">
        <v>-763</v>
      </c>
      <c r="S10" s="53">
        <f t="shared" si="0"/>
        <v>61978346.060000002</v>
      </c>
      <c r="T10" s="55">
        <v>2254735</v>
      </c>
      <c r="U10" s="54">
        <v>249613.96</v>
      </c>
      <c r="V10" s="53">
        <v>15836660.460000001</v>
      </c>
      <c r="W10" s="54">
        <v>559088</v>
      </c>
      <c r="X10" s="52">
        <v>28163</v>
      </c>
      <c r="Y10" s="52">
        <f t="shared" si="1"/>
        <v>18928260.420000002</v>
      </c>
      <c r="Z10" s="53">
        <f t="shared" si="2"/>
        <v>80906606.480000004</v>
      </c>
      <c r="AA10" s="11"/>
      <c r="AB10" s="11"/>
    </row>
    <row r="11" spans="1:28" x14ac:dyDescent="0.25">
      <c r="A11" s="15">
        <v>7</v>
      </c>
      <c r="B11" s="16" t="s">
        <v>82</v>
      </c>
      <c r="C11" s="52">
        <v>131542</v>
      </c>
      <c r="D11" s="53">
        <v>80000</v>
      </c>
      <c r="E11" s="54">
        <v>231614</v>
      </c>
      <c r="F11" s="53">
        <v>45766</v>
      </c>
      <c r="G11" s="54">
        <v>12240907</v>
      </c>
      <c r="H11" s="53">
        <v>1450695.48</v>
      </c>
      <c r="I11" s="54">
        <v>20059</v>
      </c>
      <c r="J11" s="53">
        <v>87219</v>
      </c>
      <c r="K11" s="54">
        <v>0</v>
      </c>
      <c r="L11" s="53">
        <v>335606</v>
      </c>
      <c r="M11" s="54">
        <v>500</v>
      </c>
      <c r="N11" s="53">
        <v>345790.25</v>
      </c>
      <c r="O11" s="54">
        <v>0</v>
      </c>
      <c r="P11" s="53">
        <v>15364967.560000001</v>
      </c>
      <c r="Q11" s="54">
        <v>7309601.1699999999</v>
      </c>
      <c r="R11" s="52">
        <v>0</v>
      </c>
      <c r="S11" s="53">
        <f t="shared" si="0"/>
        <v>37644267.460000001</v>
      </c>
      <c r="T11" s="55">
        <v>2087188</v>
      </c>
      <c r="U11" s="54">
        <v>24036.22</v>
      </c>
      <c r="V11" s="53">
        <v>12230544</v>
      </c>
      <c r="W11" s="54">
        <v>255722</v>
      </c>
      <c r="X11" s="52">
        <v>338270</v>
      </c>
      <c r="Y11" s="52">
        <f t="shared" si="1"/>
        <v>14935760.220000001</v>
      </c>
      <c r="Z11" s="53">
        <f t="shared" si="2"/>
        <v>52580027.68</v>
      </c>
      <c r="AA11" s="11"/>
      <c r="AB11" s="11"/>
    </row>
    <row r="12" spans="1:28" x14ac:dyDescent="0.25">
      <c r="A12" s="15">
        <v>8</v>
      </c>
      <c r="B12" s="16" t="s">
        <v>83</v>
      </c>
      <c r="C12" s="52">
        <v>80000</v>
      </c>
      <c r="D12" s="53">
        <v>0</v>
      </c>
      <c r="E12" s="54">
        <v>50000</v>
      </c>
      <c r="F12" s="53">
        <v>0</v>
      </c>
      <c r="G12" s="54">
        <v>42000</v>
      </c>
      <c r="H12" s="53">
        <v>411652</v>
      </c>
      <c r="I12" s="54">
        <v>216203</v>
      </c>
      <c r="J12" s="53">
        <v>230000</v>
      </c>
      <c r="K12" s="54">
        <v>0</v>
      </c>
      <c r="L12" s="53">
        <v>308650</v>
      </c>
      <c r="M12" s="54">
        <v>0</v>
      </c>
      <c r="N12" s="53">
        <v>225893</v>
      </c>
      <c r="O12" s="54">
        <v>0</v>
      </c>
      <c r="P12" s="53">
        <v>4369873.3499999996</v>
      </c>
      <c r="Q12" s="54">
        <v>6579526.1699999999</v>
      </c>
      <c r="R12" s="52">
        <v>0</v>
      </c>
      <c r="S12" s="53">
        <f t="shared" si="0"/>
        <v>12513797.52</v>
      </c>
      <c r="T12" s="55">
        <v>1414394</v>
      </c>
      <c r="U12" s="54">
        <v>0</v>
      </c>
      <c r="V12" s="53">
        <v>0</v>
      </c>
      <c r="W12" s="54">
        <v>0</v>
      </c>
      <c r="X12" s="52">
        <v>0</v>
      </c>
      <c r="Y12" s="52">
        <f t="shared" si="1"/>
        <v>1414394</v>
      </c>
      <c r="Z12" s="53">
        <f t="shared" si="2"/>
        <v>13928191.52</v>
      </c>
      <c r="AA12" s="11"/>
      <c r="AB12" s="11"/>
    </row>
    <row r="13" spans="1:28" x14ac:dyDescent="0.25">
      <c r="A13" s="15">
        <v>9</v>
      </c>
      <c r="B13" s="16" t="s">
        <v>84</v>
      </c>
      <c r="C13" s="52">
        <v>0</v>
      </c>
      <c r="D13" s="53">
        <v>300000</v>
      </c>
      <c r="E13" s="54">
        <v>347013.82</v>
      </c>
      <c r="F13" s="53">
        <v>0</v>
      </c>
      <c r="G13" s="54">
        <v>366688</v>
      </c>
      <c r="H13" s="53">
        <v>415932</v>
      </c>
      <c r="I13" s="54">
        <v>188603</v>
      </c>
      <c r="J13" s="53">
        <v>55000</v>
      </c>
      <c r="K13" s="54">
        <v>0</v>
      </c>
      <c r="L13" s="53">
        <v>296864</v>
      </c>
      <c r="M13" s="54">
        <v>0</v>
      </c>
      <c r="N13" s="53">
        <v>262125</v>
      </c>
      <c r="O13" s="54">
        <v>0</v>
      </c>
      <c r="P13" s="53">
        <v>4975792.3100000005</v>
      </c>
      <c r="Q13" s="54">
        <v>4262789</v>
      </c>
      <c r="R13" s="52">
        <v>0</v>
      </c>
      <c r="S13" s="53">
        <f t="shared" si="0"/>
        <v>11470807.130000001</v>
      </c>
      <c r="T13" s="55">
        <v>1557050</v>
      </c>
      <c r="U13" s="54">
        <v>0</v>
      </c>
      <c r="V13" s="53">
        <v>0</v>
      </c>
      <c r="W13" s="54">
        <v>0</v>
      </c>
      <c r="X13" s="52">
        <v>0</v>
      </c>
      <c r="Y13" s="52">
        <f t="shared" si="1"/>
        <v>1557050</v>
      </c>
      <c r="Z13" s="53">
        <f t="shared" si="2"/>
        <v>13027857.130000001</v>
      </c>
      <c r="AA13" s="11"/>
      <c r="AB13" s="11"/>
    </row>
    <row r="14" spans="1:28" x14ac:dyDescent="0.25">
      <c r="A14" s="15">
        <v>10</v>
      </c>
      <c r="B14" s="16" t="s">
        <v>85</v>
      </c>
      <c r="C14" s="52">
        <v>0</v>
      </c>
      <c r="D14" s="53">
        <v>0</v>
      </c>
      <c r="E14" s="54">
        <v>5000</v>
      </c>
      <c r="F14" s="53">
        <v>0</v>
      </c>
      <c r="G14" s="54">
        <v>4200</v>
      </c>
      <c r="H14" s="53">
        <v>23867</v>
      </c>
      <c r="I14" s="54">
        <v>21945</v>
      </c>
      <c r="J14" s="53">
        <v>23000</v>
      </c>
      <c r="K14" s="54">
        <v>0</v>
      </c>
      <c r="L14" s="53">
        <v>30865</v>
      </c>
      <c r="M14" s="54">
        <v>0</v>
      </c>
      <c r="N14" s="53">
        <v>29565</v>
      </c>
      <c r="O14" s="54">
        <v>0</v>
      </c>
      <c r="P14" s="53">
        <v>560695.05000000005</v>
      </c>
      <c r="Q14" s="54">
        <v>228415.48</v>
      </c>
      <c r="R14" s="52">
        <v>0</v>
      </c>
      <c r="S14" s="53">
        <f t="shared" si="0"/>
        <v>927552.53</v>
      </c>
      <c r="T14" s="55">
        <v>0</v>
      </c>
      <c r="U14" s="54">
        <v>0</v>
      </c>
      <c r="V14" s="53">
        <v>0</v>
      </c>
      <c r="W14" s="54">
        <v>0</v>
      </c>
      <c r="X14" s="52">
        <v>0</v>
      </c>
      <c r="Y14" s="52">
        <f t="shared" si="1"/>
        <v>0</v>
      </c>
      <c r="Z14" s="53">
        <f t="shared" si="2"/>
        <v>927552.53</v>
      </c>
      <c r="AA14" s="11"/>
      <c r="AB14" s="11"/>
    </row>
    <row r="15" spans="1:28" x14ac:dyDescent="0.25">
      <c r="A15" s="15">
        <v>11</v>
      </c>
      <c r="B15" s="16" t="s">
        <v>86</v>
      </c>
      <c r="C15" s="52">
        <v>0</v>
      </c>
      <c r="D15" s="53">
        <v>30000</v>
      </c>
      <c r="E15" s="54">
        <v>49284.22</v>
      </c>
      <c r="F15" s="53">
        <v>0</v>
      </c>
      <c r="G15" s="54">
        <v>441174</v>
      </c>
      <c r="H15" s="53">
        <v>21697</v>
      </c>
      <c r="I15" s="54">
        <v>18860</v>
      </c>
      <c r="J15" s="53">
        <v>5500</v>
      </c>
      <c r="K15" s="54">
        <v>0</v>
      </c>
      <c r="L15" s="53">
        <v>29686</v>
      </c>
      <c r="M15" s="54">
        <v>0</v>
      </c>
      <c r="N15" s="53">
        <v>32316</v>
      </c>
      <c r="O15" s="54">
        <v>0</v>
      </c>
      <c r="P15" s="53">
        <v>576873.25</v>
      </c>
      <c r="Q15" s="54">
        <v>231057</v>
      </c>
      <c r="R15" s="52">
        <v>0</v>
      </c>
      <c r="S15" s="53">
        <f t="shared" si="0"/>
        <v>1436447.47</v>
      </c>
      <c r="T15" s="55">
        <v>0</v>
      </c>
      <c r="U15" s="54">
        <v>0</v>
      </c>
      <c r="V15" s="53">
        <v>0</v>
      </c>
      <c r="W15" s="54">
        <v>0</v>
      </c>
      <c r="X15" s="52">
        <v>0</v>
      </c>
      <c r="Y15" s="52">
        <f t="shared" si="1"/>
        <v>0</v>
      </c>
      <c r="Z15" s="53">
        <f t="shared" si="2"/>
        <v>1436447.47</v>
      </c>
      <c r="AA15" s="11"/>
      <c r="AB15" s="11"/>
    </row>
    <row r="16" spans="1:28" x14ac:dyDescent="0.25">
      <c r="A16" s="15">
        <v>12</v>
      </c>
      <c r="B16" s="16" t="s">
        <v>87</v>
      </c>
      <c r="C16" s="52">
        <v>51542</v>
      </c>
      <c r="D16" s="53">
        <v>410000</v>
      </c>
      <c r="E16" s="54">
        <v>572912.04</v>
      </c>
      <c r="F16" s="53">
        <v>45766</v>
      </c>
      <c r="G16" s="54">
        <v>13002569</v>
      </c>
      <c r="H16" s="53">
        <v>1452805.48</v>
      </c>
      <c r="I16" s="54">
        <v>-10626</v>
      </c>
      <c r="J16" s="53">
        <v>-105281</v>
      </c>
      <c r="K16" s="54">
        <v>0</v>
      </c>
      <c r="L16" s="53">
        <v>322641</v>
      </c>
      <c r="M16" s="54">
        <v>500</v>
      </c>
      <c r="N16" s="53">
        <v>384773.25</v>
      </c>
      <c r="O16" s="54">
        <v>0</v>
      </c>
      <c r="P16" s="53">
        <v>15987064.719999999</v>
      </c>
      <c r="Q16" s="54">
        <v>4995505.5199999996</v>
      </c>
      <c r="R16" s="52">
        <v>0</v>
      </c>
      <c r="S16" s="53">
        <f t="shared" si="0"/>
        <v>37110172.009999998</v>
      </c>
      <c r="T16" s="55">
        <v>2229844</v>
      </c>
      <c r="U16" s="54">
        <v>24036.22</v>
      </c>
      <c r="V16" s="53">
        <v>12230544</v>
      </c>
      <c r="W16" s="54">
        <v>255722</v>
      </c>
      <c r="X16" s="52">
        <v>338270</v>
      </c>
      <c r="Y16" s="52">
        <f t="shared" si="1"/>
        <v>15078416.220000001</v>
      </c>
      <c r="Z16" s="53">
        <f t="shared" si="2"/>
        <v>52188588.229999997</v>
      </c>
      <c r="AA16" s="11"/>
      <c r="AB16" s="11"/>
    </row>
    <row r="17" spans="1:28" x14ac:dyDescent="0.25">
      <c r="A17" s="15">
        <v>13</v>
      </c>
      <c r="B17" s="16" t="s">
        <v>88</v>
      </c>
      <c r="C17" s="52">
        <v>659</v>
      </c>
      <c r="D17" s="53">
        <v>410000</v>
      </c>
      <c r="E17" s="54">
        <v>209470.27</v>
      </c>
      <c r="F17" s="53">
        <v>0</v>
      </c>
      <c r="G17" s="54">
        <v>901720</v>
      </c>
      <c r="H17" s="53">
        <v>1159257</v>
      </c>
      <c r="I17" s="54">
        <v>0</v>
      </c>
      <c r="J17" s="53">
        <v>0</v>
      </c>
      <c r="K17" s="54">
        <v>0</v>
      </c>
      <c r="L17" s="53">
        <v>322641</v>
      </c>
      <c r="M17" s="54">
        <v>0</v>
      </c>
      <c r="N17" s="53">
        <v>210641</v>
      </c>
      <c r="O17" s="54">
        <v>-4957</v>
      </c>
      <c r="P17" s="53">
        <v>536534</v>
      </c>
      <c r="Q17" s="54">
        <v>3521554.89</v>
      </c>
      <c r="R17" s="52">
        <v>0</v>
      </c>
      <c r="S17" s="53">
        <f t="shared" si="0"/>
        <v>7267520.1600000001</v>
      </c>
      <c r="T17" s="55">
        <v>1683379</v>
      </c>
      <c r="U17" s="54">
        <v>0</v>
      </c>
      <c r="V17" s="53">
        <v>4271814</v>
      </c>
      <c r="W17" s="54">
        <v>0</v>
      </c>
      <c r="X17" s="52">
        <v>0</v>
      </c>
      <c r="Y17" s="52">
        <f t="shared" si="1"/>
        <v>5955193</v>
      </c>
      <c r="Z17" s="53">
        <f t="shared" si="2"/>
        <v>13222713.16</v>
      </c>
      <c r="AA17" s="11"/>
      <c r="AB17" s="11"/>
    </row>
    <row r="18" spans="1:28" x14ac:dyDescent="0.25">
      <c r="A18" s="15">
        <v>14</v>
      </c>
      <c r="B18" s="16" t="s">
        <v>89</v>
      </c>
      <c r="C18" s="52">
        <v>50883</v>
      </c>
      <c r="D18" s="53">
        <v>0</v>
      </c>
      <c r="E18" s="54">
        <v>363441.77</v>
      </c>
      <c r="F18" s="53">
        <v>45766</v>
      </c>
      <c r="G18" s="54">
        <v>12100849</v>
      </c>
      <c r="H18" s="53">
        <v>293548.48</v>
      </c>
      <c r="I18" s="54">
        <v>-10626</v>
      </c>
      <c r="J18" s="53">
        <v>-105281</v>
      </c>
      <c r="K18" s="54">
        <v>0</v>
      </c>
      <c r="L18" s="53">
        <v>0</v>
      </c>
      <c r="M18" s="54">
        <v>500</v>
      </c>
      <c r="N18" s="53">
        <v>174132.25</v>
      </c>
      <c r="O18" s="54">
        <v>4957</v>
      </c>
      <c r="P18" s="53">
        <v>15450530.719999999</v>
      </c>
      <c r="Q18" s="54">
        <v>1473950.63</v>
      </c>
      <c r="R18" s="52">
        <v>0</v>
      </c>
      <c r="S18" s="53">
        <f t="shared" si="0"/>
        <v>29842651.849999998</v>
      </c>
      <c r="T18" s="55">
        <v>546465</v>
      </c>
      <c r="U18" s="54">
        <v>24036.22</v>
      </c>
      <c r="V18" s="53">
        <v>7958730</v>
      </c>
      <c r="W18" s="54">
        <v>255722</v>
      </c>
      <c r="X18" s="52">
        <v>338270</v>
      </c>
      <c r="Y18" s="52">
        <f t="shared" si="1"/>
        <v>9123223.2200000007</v>
      </c>
      <c r="Z18" s="53">
        <f t="shared" si="2"/>
        <v>38965875.07</v>
      </c>
      <c r="AA18" s="11"/>
      <c r="AB18" s="11"/>
    </row>
    <row r="19" spans="1:28" x14ac:dyDescent="0.25">
      <c r="A19" s="15">
        <v>15</v>
      </c>
      <c r="B19" s="16" t="s">
        <v>90</v>
      </c>
      <c r="C19" s="52">
        <v>-31419</v>
      </c>
      <c r="D19" s="53">
        <v>0</v>
      </c>
      <c r="E19" s="54">
        <v>0</v>
      </c>
      <c r="F19" s="53">
        <v>0</v>
      </c>
      <c r="G19" s="54">
        <v>-657154</v>
      </c>
      <c r="H19" s="53">
        <v>0</v>
      </c>
      <c r="I19" s="54">
        <v>0</v>
      </c>
      <c r="J19" s="53">
        <v>0</v>
      </c>
      <c r="K19" s="54">
        <v>0</v>
      </c>
      <c r="L19" s="53">
        <v>0</v>
      </c>
      <c r="M19" s="54">
        <v>0</v>
      </c>
      <c r="N19" s="53">
        <v>0</v>
      </c>
      <c r="O19" s="54">
        <v>0</v>
      </c>
      <c r="P19" s="53">
        <v>0</v>
      </c>
      <c r="Q19" s="54">
        <v>0</v>
      </c>
      <c r="R19" s="52">
        <v>0</v>
      </c>
      <c r="S19" s="53">
        <f t="shared" si="0"/>
        <v>-688573</v>
      </c>
      <c r="T19" s="55">
        <v>0</v>
      </c>
      <c r="U19" s="54">
        <v>0</v>
      </c>
      <c r="V19" s="53">
        <v>-554238</v>
      </c>
      <c r="W19" s="54">
        <v>-109261</v>
      </c>
      <c r="X19" s="52">
        <v>0</v>
      </c>
      <c r="Y19" s="52">
        <f t="shared" si="1"/>
        <v>-663499</v>
      </c>
      <c r="Z19" s="53">
        <f t="shared" si="2"/>
        <v>-1352072</v>
      </c>
      <c r="AA19" s="11"/>
      <c r="AB19" s="11"/>
    </row>
    <row r="20" spans="1:28" x14ac:dyDescent="0.25">
      <c r="A20" s="15">
        <v>16</v>
      </c>
      <c r="B20" s="16" t="s">
        <v>91</v>
      </c>
      <c r="C20" s="52">
        <v>19464</v>
      </c>
      <c r="D20" s="53">
        <v>0</v>
      </c>
      <c r="E20" s="54">
        <v>363441.77</v>
      </c>
      <c r="F20" s="53">
        <v>45766</v>
      </c>
      <c r="G20" s="54">
        <v>11443695</v>
      </c>
      <c r="H20" s="53">
        <v>293548.48</v>
      </c>
      <c r="I20" s="54">
        <v>-10626</v>
      </c>
      <c r="J20" s="53">
        <v>-105281</v>
      </c>
      <c r="K20" s="54">
        <v>0</v>
      </c>
      <c r="L20" s="53">
        <v>0</v>
      </c>
      <c r="M20" s="54">
        <v>500</v>
      </c>
      <c r="N20" s="53">
        <v>174132.25</v>
      </c>
      <c r="O20" s="54">
        <v>4957</v>
      </c>
      <c r="P20" s="53">
        <v>15450530.719999999</v>
      </c>
      <c r="Q20" s="54">
        <v>1473950.63</v>
      </c>
      <c r="R20" s="52">
        <v>0</v>
      </c>
      <c r="S20" s="53">
        <f t="shared" si="0"/>
        <v>29154078.849999998</v>
      </c>
      <c r="T20" s="55">
        <v>546465</v>
      </c>
      <c r="U20" s="54">
        <v>24036.22</v>
      </c>
      <c r="V20" s="53">
        <v>7404492</v>
      </c>
      <c r="W20" s="54">
        <v>146461</v>
      </c>
      <c r="X20" s="52">
        <v>338270</v>
      </c>
      <c r="Y20" s="52">
        <f t="shared" si="1"/>
        <v>8459724.2199999988</v>
      </c>
      <c r="Z20" s="53">
        <f t="shared" si="2"/>
        <v>37613803.069999993</v>
      </c>
      <c r="AA20" s="11"/>
      <c r="AB20" s="11"/>
    </row>
    <row r="21" spans="1:28" x14ac:dyDescent="0.25">
      <c r="A21" s="15">
        <v>17</v>
      </c>
      <c r="B21" s="16" t="s">
        <v>92</v>
      </c>
      <c r="C21" s="52">
        <v>65930.8</v>
      </c>
      <c r="D21" s="53">
        <v>0</v>
      </c>
      <c r="E21" s="54">
        <v>11478.33</v>
      </c>
      <c r="F21" s="53">
        <v>0</v>
      </c>
      <c r="G21" s="54">
        <v>1607021</v>
      </c>
      <c r="H21" s="53">
        <v>302851.02</v>
      </c>
      <c r="I21" s="54">
        <v>0</v>
      </c>
      <c r="J21" s="53">
        <v>0</v>
      </c>
      <c r="K21" s="54">
        <v>0</v>
      </c>
      <c r="L21" s="53">
        <v>0</v>
      </c>
      <c r="M21" s="54">
        <v>0</v>
      </c>
      <c r="N21" s="53">
        <v>65112.800000000003</v>
      </c>
      <c r="O21" s="54">
        <v>0</v>
      </c>
      <c r="P21" s="53">
        <v>1003359.48</v>
      </c>
      <c r="Q21" s="54">
        <v>1217657.8599999999</v>
      </c>
      <c r="R21" s="52">
        <v>0</v>
      </c>
      <c r="S21" s="53">
        <f t="shared" si="0"/>
        <v>4273411.2899999991</v>
      </c>
      <c r="T21" s="55">
        <v>151814</v>
      </c>
      <c r="U21" s="54">
        <v>44882.42</v>
      </c>
      <c r="V21" s="53">
        <v>2525884.34</v>
      </c>
      <c r="W21" s="54">
        <v>43148</v>
      </c>
      <c r="X21" s="52">
        <v>0</v>
      </c>
      <c r="Y21" s="52">
        <f t="shared" si="1"/>
        <v>2765728.76</v>
      </c>
      <c r="Z21" s="53">
        <f t="shared" si="2"/>
        <v>7039140.0499999989</v>
      </c>
      <c r="AA21" s="11"/>
      <c r="AB21" s="11"/>
    </row>
    <row r="22" spans="1:28" x14ac:dyDescent="0.25">
      <c r="A22" s="15">
        <v>18</v>
      </c>
      <c r="B22" s="16" t="s">
        <v>93</v>
      </c>
      <c r="C22" s="52">
        <v>207332</v>
      </c>
      <c r="D22" s="53">
        <v>117714</v>
      </c>
      <c r="E22" s="54">
        <v>87951</v>
      </c>
      <c r="F22" s="53">
        <v>7750</v>
      </c>
      <c r="G22" s="54">
        <v>4648</v>
      </c>
      <c r="H22" s="53">
        <v>168305</v>
      </c>
      <c r="I22" s="54">
        <v>3486</v>
      </c>
      <c r="J22" s="53">
        <v>200</v>
      </c>
      <c r="K22" s="54">
        <v>9921</v>
      </c>
      <c r="L22" s="53">
        <v>137169</v>
      </c>
      <c r="M22" s="54">
        <v>30</v>
      </c>
      <c r="N22" s="53">
        <v>170265</v>
      </c>
      <c r="O22" s="54">
        <v>0</v>
      </c>
      <c r="P22" s="53">
        <v>152806</v>
      </c>
      <c r="Q22" s="54">
        <v>6711067.8300000001</v>
      </c>
      <c r="R22" s="52">
        <v>0</v>
      </c>
      <c r="S22" s="53">
        <f t="shared" si="0"/>
        <v>7778644.8300000001</v>
      </c>
      <c r="T22" s="55">
        <v>1713119</v>
      </c>
      <c r="U22" s="54">
        <v>101</v>
      </c>
      <c r="V22" s="53">
        <v>390885</v>
      </c>
      <c r="W22" s="54">
        <v>0</v>
      </c>
      <c r="X22" s="52">
        <v>0</v>
      </c>
      <c r="Y22" s="52">
        <f t="shared" si="1"/>
        <v>2104105</v>
      </c>
      <c r="Z22" s="53">
        <f t="shared" si="2"/>
        <v>9882749.8300000001</v>
      </c>
      <c r="AA22" s="11"/>
      <c r="AB22" s="11"/>
    </row>
    <row r="23" spans="1:28" x14ac:dyDescent="0.25">
      <c r="A23" s="15">
        <v>19</v>
      </c>
      <c r="B23" s="16" t="s">
        <v>94</v>
      </c>
      <c r="C23" s="52">
        <v>-141401.20000000001</v>
      </c>
      <c r="D23" s="53">
        <v>-117714</v>
      </c>
      <c r="E23" s="54">
        <v>-76472.67</v>
      </c>
      <c r="F23" s="53">
        <v>-7750</v>
      </c>
      <c r="G23" s="54">
        <v>1602373</v>
      </c>
      <c r="H23" s="53">
        <v>134546.02000000002</v>
      </c>
      <c r="I23" s="54">
        <v>-3486</v>
      </c>
      <c r="J23" s="53">
        <v>-200</v>
      </c>
      <c r="K23" s="54">
        <v>-9921</v>
      </c>
      <c r="L23" s="53">
        <v>-137169</v>
      </c>
      <c r="M23" s="54">
        <v>-30</v>
      </c>
      <c r="N23" s="53">
        <v>-105152.2</v>
      </c>
      <c r="O23" s="54">
        <v>0</v>
      </c>
      <c r="P23" s="53">
        <v>850553.48</v>
      </c>
      <c r="Q23" s="54">
        <v>-5493409.9699999997</v>
      </c>
      <c r="R23" s="52">
        <v>0</v>
      </c>
      <c r="S23" s="53">
        <f t="shared" si="0"/>
        <v>-3505233.54</v>
      </c>
      <c r="T23" s="55">
        <v>-1561305</v>
      </c>
      <c r="U23" s="54">
        <v>44781.42</v>
      </c>
      <c r="V23" s="53">
        <v>2134999.34</v>
      </c>
      <c r="W23" s="54">
        <v>43148</v>
      </c>
      <c r="X23" s="52">
        <v>0</v>
      </c>
      <c r="Y23" s="52">
        <f t="shared" si="1"/>
        <v>661623.75999999978</v>
      </c>
      <c r="Z23" s="53">
        <f t="shared" si="2"/>
        <v>-2843609.7800000003</v>
      </c>
      <c r="AA23" s="11"/>
      <c r="AB23" s="11"/>
    </row>
    <row r="24" spans="1:28" x14ac:dyDescent="0.25">
      <c r="A24" s="15">
        <v>20</v>
      </c>
      <c r="B24" s="16" t="s">
        <v>95</v>
      </c>
      <c r="C24" s="52">
        <v>287009.89708633057</v>
      </c>
      <c r="D24" s="53">
        <v>209807</v>
      </c>
      <c r="E24" s="54">
        <v>406880.59447376832</v>
      </c>
      <c r="F24" s="53">
        <v>78324.728749140515</v>
      </c>
      <c r="G24" s="54">
        <v>4651075.5436227545</v>
      </c>
      <c r="H24" s="53">
        <v>1043352.52224927</v>
      </c>
      <c r="I24" s="54">
        <v>546439.7098516298</v>
      </c>
      <c r="J24" s="53">
        <v>186736.38144630892</v>
      </c>
      <c r="K24" s="54">
        <v>766.45256146757242</v>
      </c>
      <c r="L24" s="53">
        <v>16941</v>
      </c>
      <c r="M24" s="54">
        <v>3513</v>
      </c>
      <c r="N24" s="53">
        <v>496594.8533043153</v>
      </c>
      <c r="O24" s="54">
        <v>47431.267804004347</v>
      </c>
      <c r="P24" s="53">
        <v>15881761.281164331</v>
      </c>
      <c r="Q24" s="54">
        <v>6863088.2394104302</v>
      </c>
      <c r="R24" s="52">
        <v>-463.80101466585927</v>
      </c>
      <c r="S24" s="53">
        <f t="shared" si="0"/>
        <v>30719258.670709085</v>
      </c>
      <c r="T24" s="55">
        <v>1374737</v>
      </c>
      <c r="U24" s="54">
        <v>166161.59</v>
      </c>
      <c r="V24" s="53">
        <v>6359052.2819987386</v>
      </c>
      <c r="W24" s="54">
        <v>200347.84729217633</v>
      </c>
      <c r="X24" s="52">
        <v>34850</v>
      </c>
      <c r="Y24" s="52">
        <f t="shared" si="1"/>
        <v>8135148.7192909149</v>
      </c>
      <c r="Z24" s="53">
        <f t="shared" si="2"/>
        <v>38854407.390000001</v>
      </c>
      <c r="AA24" s="11"/>
      <c r="AB24" s="11"/>
    </row>
    <row r="25" spans="1:28" x14ac:dyDescent="0.25">
      <c r="A25" s="15">
        <v>21</v>
      </c>
      <c r="B25" s="16" t="s">
        <v>96</v>
      </c>
      <c r="C25" s="52">
        <v>165072.69708633053</v>
      </c>
      <c r="D25" s="53">
        <v>92093</v>
      </c>
      <c r="E25" s="54">
        <v>693849.69447376847</v>
      </c>
      <c r="F25" s="53">
        <v>116340.72874914051</v>
      </c>
      <c r="G25" s="54">
        <v>17697143.543622755</v>
      </c>
      <c r="H25" s="53">
        <v>1471447.02224927</v>
      </c>
      <c r="I25" s="54">
        <v>532327.7098516298</v>
      </c>
      <c r="J25" s="53">
        <v>81255.381446308922</v>
      </c>
      <c r="K25" s="54">
        <v>-9154.5474385324269</v>
      </c>
      <c r="L25" s="53">
        <v>-120228</v>
      </c>
      <c r="M25" s="54">
        <v>3983</v>
      </c>
      <c r="N25" s="53">
        <v>565574.90330431517</v>
      </c>
      <c r="O25" s="54">
        <v>52388.267804004347</v>
      </c>
      <c r="P25" s="53">
        <v>32182845.481164332</v>
      </c>
      <c r="Q25" s="54">
        <v>2843628.8994104303</v>
      </c>
      <c r="R25" s="52">
        <v>-463.80101466585927</v>
      </c>
      <c r="S25" s="53">
        <f t="shared" si="0"/>
        <v>56368103.980709083</v>
      </c>
      <c r="T25" s="55">
        <v>359897</v>
      </c>
      <c r="U25" s="54">
        <v>234979.22999999998</v>
      </c>
      <c r="V25" s="53">
        <v>15898543.621998738</v>
      </c>
      <c r="W25" s="54">
        <v>389956.84729217633</v>
      </c>
      <c r="X25" s="52">
        <v>373120</v>
      </c>
      <c r="Y25" s="52">
        <f t="shared" si="1"/>
        <v>17256496.699290916</v>
      </c>
      <c r="Z25" s="53">
        <f t="shared" si="2"/>
        <v>73624600.680000007</v>
      </c>
      <c r="AA25" s="11"/>
      <c r="AB25" s="11"/>
    </row>
    <row r="26" spans="1:28" x14ac:dyDescent="0.25">
      <c r="A26" s="15">
        <v>22</v>
      </c>
      <c r="B26" s="16" t="s">
        <v>97</v>
      </c>
      <c r="C26" s="52">
        <v>432860.15291366947</v>
      </c>
      <c r="D26" s="53">
        <v>-102809</v>
      </c>
      <c r="E26" s="54">
        <v>250486.47552623163</v>
      </c>
      <c r="F26" s="53">
        <v>8070.271250859485</v>
      </c>
      <c r="G26" s="54">
        <v>2881010.4563772455</v>
      </c>
      <c r="H26" s="53">
        <v>374614.62775073003</v>
      </c>
      <c r="I26" s="54">
        <v>349161.2901483702</v>
      </c>
      <c r="J26" s="53">
        <v>222138.61855369108</v>
      </c>
      <c r="K26" s="54">
        <v>9454.5474385324269</v>
      </c>
      <c r="L26" s="53">
        <v>120228</v>
      </c>
      <c r="M26" s="54">
        <v>3318</v>
      </c>
      <c r="N26" s="53">
        <v>290330.22669568466</v>
      </c>
      <c r="O26" s="54">
        <v>24419.732195995653</v>
      </c>
      <c r="P26" s="53">
        <v>-2210107.7511643311</v>
      </c>
      <c r="Q26" s="54">
        <v>2957365.6305895699</v>
      </c>
      <c r="R26" s="52">
        <v>-299.19898533414073</v>
      </c>
      <c r="S26" s="53">
        <f t="shared" si="0"/>
        <v>5610242.0792909153</v>
      </c>
      <c r="T26" s="55">
        <v>1894838</v>
      </c>
      <c r="U26" s="54">
        <v>14634.73000000001</v>
      </c>
      <c r="V26" s="53">
        <v>-61883.161998738418</v>
      </c>
      <c r="W26" s="54">
        <v>169131.15270782367</v>
      </c>
      <c r="X26" s="52">
        <v>-344957</v>
      </c>
      <c r="Y26" s="52">
        <f t="shared" si="1"/>
        <v>1671763.720709085</v>
      </c>
      <c r="Z26" s="53">
        <f t="shared" si="2"/>
        <v>7282005.8000000007</v>
      </c>
      <c r="AA26" s="11"/>
      <c r="AB26" s="11"/>
    </row>
    <row r="27" spans="1:28" x14ac:dyDescent="0.25">
      <c r="A27" s="15">
        <v>23</v>
      </c>
      <c r="B27" s="16" t="s">
        <v>98</v>
      </c>
      <c r="C27" s="52">
        <v>21217.770751778313</v>
      </c>
      <c r="D27" s="53">
        <v>-575.11159271828717</v>
      </c>
      <c r="E27" s="54">
        <v>19940.37606922337</v>
      </c>
      <c r="F27" s="53">
        <v>3817.0962572501749</v>
      </c>
      <c r="G27" s="54">
        <v>684430.7723891018</v>
      </c>
      <c r="H27" s="53">
        <v>32906.454848862501</v>
      </c>
      <c r="I27" s="54">
        <v>27045.264186504406</v>
      </c>
      <c r="J27" s="53">
        <v>9308.5346301545669</v>
      </c>
      <c r="K27" s="54">
        <v>9.2044021603801323</v>
      </c>
      <c r="L27" s="53">
        <v>0</v>
      </c>
      <c r="M27" s="54">
        <v>35.271743636781544</v>
      </c>
      <c r="N27" s="53">
        <v>22608.840827404965</v>
      </c>
      <c r="O27" s="54">
        <v>2356.5724037815908</v>
      </c>
      <c r="P27" s="53">
        <v>760671.61290071416</v>
      </c>
      <c r="Q27" s="54">
        <v>179798.24348490045</v>
      </c>
      <c r="R27" s="52">
        <v>-23.409862827900138</v>
      </c>
      <c r="S27" s="53">
        <f t="shared" si="0"/>
        <v>1763547.4934399272</v>
      </c>
      <c r="T27" s="55">
        <v>70856.348727598714</v>
      </c>
      <c r="U27" s="54">
        <v>1826.1644278205149</v>
      </c>
      <c r="V27" s="53">
        <v>4315824.5198389571</v>
      </c>
      <c r="W27" s="54">
        <v>49167.733565696733</v>
      </c>
      <c r="X27" s="52">
        <v>344957</v>
      </c>
      <c r="Y27" s="52">
        <f t="shared" si="1"/>
        <v>4782631.766560073</v>
      </c>
      <c r="Z27" s="53">
        <f t="shared" si="2"/>
        <v>6546179.2599999998</v>
      </c>
      <c r="AA27" s="11"/>
      <c r="AB27" s="11"/>
    </row>
    <row r="28" spans="1:28" x14ac:dyDescent="0.25">
      <c r="A28" s="15">
        <v>24</v>
      </c>
      <c r="B28" s="16" t="s">
        <v>99</v>
      </c>
      <c r="C28" s="52">
        <v>2954.8581638806486</v>
      </c>
      <c r="D28" s="53">
        <v>1320.7061153061125</v>
      </c>
      <c r="E28" s="54">
        <v>6407.2878360955156</v>
      </c>
      <c r="F28" s="53">
        <v>19.825312957042591</v>
      </c>
      <c r="G28" s="54">
        <v>168273.39533693303</v>
      </c>
      <c r="H28" s="53">
        <v>12023.660783913865</v>
      </c>
      <c r="I28" s="54">
        <v>140.46824873355666</v>
      </c>
      <c r="J28" s="53">
        <v>48.346858391050475</v>
      </c>
      <c r="K28" s="54">
        <v>4.7806013030300999E-2</v>
      </c>
      <c r="L28" s="53">
        <v>0</v>
      </c>
      <c r="M28" s="54">
        <v>26</v>
      </c>
      <c r="N28" s="53">
        <v>7459.4525596608928</v>
      </c>
      <c r="O28" s="54">
        <v>12.239614162771197</v>
      </c>
      <c r="P28" s="53">
        <v>264543.19028186094</v>
      </c>
      <c r="Q28" s="54">
        <v>64814.735510040671</v>
      </c>
      <c r="R28" s="52">
        <v>-0.12158662647373221</v>
      </c>
      <c r="S28" s="53">
        <f t="shared" si="0"/>
        <v>528044.09284132253</v>
      </c>
      <c r="T28" s="55">
        <v>17865.982612132328</v>
      </c>
      <c r="U28" s="54">
        <v>1095.4299999999998</v>
      </c>
      <c r="V28" s="53">
        <v>1437.9782672276415</v>
      </c>
      <c r="W28" s="54">
        <v>2403.6362793173471</v>
      </c>
      <c r="X28" s="52">
        <v>0</v>
      </c>
      <c r="Y28" s="52">
        <f t="shared" si="1"/>
        <v>22803.027158677316</v>
      </c>
      <c r="Z28" s="53">
        <f t="shared" si="2"/>
        <v>550847.11999999988</v>
      </c>
      <c r="AA28" s="11"/>
      <c r="AB28" s="11"/>
    </row>
    <row r="29" spans="1:28" x14ac:dyDescent="0.25">
      <c r="A29" s="15">
        <v>25</v>
      </c>
      <c r="B29" s="16" t="s">
        <v>100</v>
      </c>
      <c r="C29" s="52">
        <v>457032.78182932845</v>
      </c>
      <c r="D29" s="53">
        <v>-102063.40547741216</v>
      </c>
      <c r="E29" s="54">
        <v>276834.13943155046</v>
      </c>
      <c r="F29" s="53">
        <v>11907.192821066701</v>
      </c>
      <c r="G29" s="54">
        <v>3733714.6241032802</v>
      </c>
      <c r="H29" s="53">
        <v>419544.74338350637</v>
      </c>
      <c r="I29" s="54">
        <v>376347.02258360817</v>
      </c>
      <c r="J29" s="53">
        <v>231495.5000422367</v>
      </c>
      <c r="K29" s="54">
        <v>9463.7996467058365</v>
      </c>
      <c r="L29" s="53">
        <v>120228</v>
      </c>
      <c r="M29" s="54">
        <v>3379.2717436367816</v>
      </c>
      <c r="N29" s="53">
        <v>320398.52008275053</v>
      </c>
      <c r="O29" s="54">
        <v>26788.544213940015</v>
      </c>
      <c r="P29" s="53">
        <v>-1184892.9479817559</v>
      </c>
      <c r="Q29" s="54">
        <v>3201978.6095845108</v>
      </c>
      <c r="R29" s="52">
        <v>-322.73043478851463</v>
      </c>
      <c r="S29" s="53">
        <f t="shared" si="0"/>
        <v>7901833.6655721646</v>
      </c>
      <c r="T29" s="55">
        <v>1983560.3313397309</v>
      </c>
      <c r="U29" s="54">
        <v>17556.324427820524</v>
      </c>
      <c r="V29" s="53">
        <v>4255379.3361074459</v>
      </c>
      <c r="W29" s="54">
        <v>220702.52255283776</v>
      </c>
      <c r="X29" s="52">
        <v>0</v>
      </c>
      <c r="Y29" s="52">
        <f t="shared" si="1"/>
        <v>6477198.5144278351</v>
      </c>
      <c r="Z29" s="53">
        <f t="shared" si="2"/>
        <v>14379032.18</v>
      </c>
      <c r="AA29" s="11"/>
      <c r="AB29" s="11"/>
    </row>
    <row r="30" spans="1:28" x14ac:dyDescent="0.25">
      <c r="A30" s="15">
        <v>26</v>
      </c>
      <c r="B30" s="16" t="s">
        <v>101</v>
      </c>
      <c r="C30" s="52">
        <v>457032.78182932845</v>
      </c>
      <c r="D30" s="53">
        <v>-102063.40547741216</v>
      </c>
      <c r="E30" s="54">
        <v>276834.13943155046</v>
      </c>
      <c r="F30" s="53">
        <v>11907.192821066701</v>
      </c>
      <c r="G30" s="54">
        <v>3733714.6241032802</v>
      </c>
      <c r="H30" s="53">
        <v>419544.74338350637</v>
      </c>
      <c r="I30" s="54">
        <v>376347.02258360817</v>
      </c>
      <c r="J30" s="53">
        <v>231495.5000422367</v>
      </c>
      <c r="K30" s="54">
        <v>9463.7996467058365</v>
      </c>
      <c r="L30" s="53">
        <v>120228</v>
      </c>
      <c r="M30" s="54">
        <v>3379.2717436367816</v>
      </c>
      <c r="N30" s="53">
        <v>320398.52008275053</v>
      </c>
      <c r="O30" s="54">
        <v>26788.544213940015</v>
      </c>
      <c r="P30" s="53">
        <v>-1184892.9479817559</v>
      </c>
      <c r="Q30" s="54">
        <v>3201978.6095845108</v>
      </c>
      <c r="R30" s="52">
        <v>-322.73043478851463</v>
      </c>
      <c r="S30" s="53">
        <f t="shared" si="0"/>
        <v>7901833.6655721646</v>
      </c>
      <c r="T30" s="55">
        <v>1983560.3313397309</v>
      </c>
      <c r="U30" s="54">
        <v>17556.324427820524</v>
      </c>
      <c r="V30" s="53">
        <v>4255379.3361074459</v>
      </c>
      <c r="W30" s="54">
        <v>220702.52255283776</v>
      </c>
      <c r="X30" s="52">
        <v>0</v>
      </c>
      <c r="Y30" s="52">
        <f t="shared" si="1"/>
        <v>6477198.5144278351</v>
      </c>
      <c r="Z30" s="53">
        <f t="shared" si="2"/>
        <v>14379032.18</v>
      </c>
      <c r="AA30" s="11"/>
      <c r="AB30" s="11"/>
    </row>
    <row r="31" spans="1:28" x14ac:dyDescent="0.25">
      <c r="A31" s="15">
        <v>27</v>
      </c>
      <c r="B31" s="16" t="s">
        <v>102</v>
      </c>
      <c r="C31" s="52">
        <v>14814.729316325971</v>
      </c>
      <c r="D31" s="53">
        <v>25912.614852993727</v>
      </c>
      <c r="E31" s="54">
        <v>27979.000933752432</v>
      </c>
      <c r="F31" s="53">
        <v>3080.3773807137891</v>
      </c>
      <c r="G31" s="54">
        <v>718432.74328969046</v>
      </c>
      <c r="H31" s="53">
        <v>130577.27178731166</v>
      </c>
      <c r="I31" s="54">
        <v>17668.446553017839</v>
      </c>
      <c r="J31" s="53">
        <v>5889.8585271150896</v>
      </c>
      <c r="K31" s="54">
        <v>1011.4329707001981</v>
      </c>
      <c r="L31" s="53">
        <v>26104.29924062049</v>
      </c>
      <c r="M31" s="54">
        <v>127.76753747061285</v>
      </c>
      <c r="N31" s="53">
        <v>45770.703916431252</v>
      </c>
      <c r="O31" s="54">
        <v>1445.7560554080308</v>
      </c>
      <c r="P31" s="53">
        <v>675286.75777880731</v>
      </c>
      <c r="Q31" s="54">
        <v>1036080.1384019308</v>
      </c>
      <c r="R31" s="52">
        <v>-26.461601424116534</v>
      </c>
      <c r="S31" s="53">
        <f t="shared" si="0"/>
        <v>2730155.4369408656</v>
      </c>
      <c r="T31" s="55">
        <v>143424.63773891365</v>
      </c>
      <c r="U31" s="54">
        <v>431.04262641264359</v>
      </c>
      <c r="V31" s="53">
        <v>602980.3957370054</v>
      </c>
      <c r="W31" s="54">
        <v>10172.056442130768</v>
      </c>
      <c r="X31" s="52">
        <v>41491.430514672029</v>
      </c>
      <c r="Y31" s="52">
        <f t="shared" si="1"/>
        <v>798499.56305913464</v>
      </c>
      <c r="Z31" s="53">
        <f t="shared" si="2"/>
        <v>3528655</v>
      </c>
      <c r="AA31" s="11"/>
      <c r="AB31" s="11"/>
    </row>
    <row r="32" spans="1:28" x14ac:dyDescent="0.25">
      <c r="A32" s="15">
        <v>28</v>
      </c>
      <c r="B32" s="16" t="s">
        <v>103</v>
      </c>
      <c r="C32" s="52">
        <v>442218.05251300242</v>
      </c>
      <c r="D32" s="53">
        <v>-127976.0203304059</v>
      </c>
      <c r="E32" s="54">
        <v>248855.13849779806</v>
      </c>
      <c r="F32" s="53">
        <v>8826.8154403529115</v>
      </c>
      <c r="G32" s="54">
        <v>3015281.8808135898</v>
      </c>
      <c r="H32" s="53">
        <v>288967.47159619466</v>
      </c>
      <c r="I32" s="54">
        <v>358678.57603059034</v>
      </c>
      <c r="J32" s="53">
        <v>225605.64151512162</v>
      </c>
      <c r="K32" s="54">
        <v>8452.3666760056385</v>
      </c>
      <c r="L32" s="53">
        <v>94123.700759379513</v>
      </c>
      <c r="M32" s="54">
        <v>3251.5042061661688</v>
      </c>
      <c r="N32" s="53">
        <v>274627.8161663193</v>
      </c>
      <c r="O32" s="54">
        <v>25342.788158531985</v>
      </c>
      <c r="P32" s="53">
        <v>-1860179.7057605635</v>
      </c>
      <c r="Q32" s="54">
        <v>2165898.4711825801</v>
      </c>
      <c r="R32" s="52">
        <v>-296.26883336439812</v>
      </c>
      <c r="S32" s="53">
        <f t="shared" si="0"/>
        <v>5171678.228631299</v>
      </c>
      <c r="T32" s="55">
        <v>1840135.6936008174</v>
      </c>
      <c r="U32" s="54">
        <v>17125.28180140788</v>
      </c>
      <c r="V32" s="53">
        <v>3652398.9403704405</v>
      </c>
      <c r="W32" s="54">
        <v>210530.466110707</v>
      </c>
      <c r="X32" s="52">
        <v>-41491.430514672029</v>
      </c>
      <c r="Y32" s="52">
        <f t="shared" si="1"/>
        <v>5678698.9513687007</v>
      </c>
      <c r="Z32" s="53">
        <f t="shared" si="2"/>
        <v>10850377.18</v>
      </c>
      <c r="AA32" s="11"/>
      <c r="AB32" s="11"/>
    </row>
    <row r="33" spans="1:28" ht="15.75" thickBot="1" x14ac:dyDescent="0.3">
      <c r="A33" s="17">
        <v>29</v>
      </c>
      <c r="B33" s="18" t="s">
        <v>104</v>
      </c>
      <c r="C33" s="56">
        <v>442218.05251300242</v>
      </c>
      <c r="D33" s="57">
        <v>-127976.0203304059</v>
      </c>
      <c r="E33" s="58">
        <v>248855.13849779806</v>
      </c>
      <c r="F33" s="57">
        <v>8826.8154403529115</v>
      </c>
      <c r="G33" s="58">
        <v>3015281.8808135898</v>
      </c>
      <c r="H33" s="57">
        <v>288967.47159619466</v>
      </c>
      <c r="I33" s="58">
        <v>358678.57603059034</v>
      </c>
      <c r="J33" s="57">
        <v>225605.64151512162</v>
      </c>
      <c r="K33" s="58">
        <v>8452.3666760056385</v>
      </c>
      <c r="L33" s="57">
        <v>94123.700759379513</v>
      </c>
      <c r="M33" s="58">
        <v>3251.5042061661688</v>
      </c>
      <c r="N33" s="57">
        <v>274627.8161663193</v>
      </c>
      <c r="O33" s="58">
        <v>25342.788158531985</v>
      </c>
      <c r="P33" s="57">
        <v>-1860179.7057605635</v>
      </c>
      <c r="Q33" s="58">
        <v>2165898.4711825801</v>
      </c>
      <c r="R33" s="56">
        <v>-296.26883336439812</v>
      </c>
      <c r="S33" s="57">
        <f t="shared" si="0"/>
        <v>5171678.228631299</v>
      </c>
      <c r="T33" s="59">
        <v>1840135.6936008174</v>
      </c>
      <c r="U33" s="58">
        <v>17125.28180140788</v>
      </c>
      <c r="V33" s="57">
        <v>3652398.9403704405</v>
      </c>
      <c r="W33" s="58">
        <v>210530.466110707</v>
      </c>
      <c r="X33" s="56">
        <v>-41491.430514672029</v>
      </c>
      <c r="Y33" s="56">
        <f t="shared" si="1"/>
        <v>5678698.9513687007</v>
      </c>
      <c r="Z33" s="57">
        <f t="shared" si="2"/>
        <v>10850377.18</v>
      </c>
      <c r="AA33" s="11"/>
      <c r="AB33" s="11"/>
    </row>
    <row r="34" spans="1:28" x14ac:dyDescent="0.25">
      <c r="A34" s="11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2">
        <v>0</v>
      </c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</row>
    <row r="35" spans="1:28" x14ac:dyDescent="0.25">
      <c r="A35" s="11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</row>
  </sheetData>
  <mergeCells count="3">
    <mergeCell ref="A1:Z1"/>
    <mergeCell ref="A2:Z2"/>
    <mergeCell ref="A3:Z3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33"/>
  <sheetViews>
    <sheetView workbookViewId="0">
      <selection activeCell="K1" sqref="K1"/>
    </sheetView>
  </sheetViews>
  <sheetFormatPr defaultRowHeight="15.75" x14ac:dyDescent="0.25"/>
  <cols>
    <col min="1" max="1" width="6.85546875" customWidth="1"/>
    <col min="2" max="2" width="44.140625" bestFit="1" customWidth="1"/>
    <col min="3" max="3" width="15.7109375" customWidth="1"/>
    <col min="4" max="4" width="14.5703125" customWidth="1"/>
    <col min="5" max="5" width="13.140625" bestFit="1" customWidth="1"/>
    <col min="6" max="6" width="11.28515625" customWidth="1"/>
    <col min="7" max="7" width="13.140625" bestFit="1" customWidth="1"/>
    <col min="8" max="8" width="10.5703125" customWidth="1"/>
    <col min="9" max="9" width="13.140625" bestFit="1" customWidth="1"/>
    <col min="10" max="10" width="13.85546875" style="81" customWidth="1"/>
  </cols>
  <sheetData>
    <row r="1" spans="1:10" ht="18.75" x14ac:dyDescent="0.3">
      <c r="A1" s="72" t="s">
        <v>112</v>
      </c>
      <c r="B1" s="72"/>
      <c r="C1" s="72"/>
      <c r="D1" s="72"/>
      <c r="E1" s="72"/>
      <c r="F1" s="72"/>
      <c r="G1" s="72"/>
      <c r="H1" s="72"/>
      <c r="I1" s="72"/>
    </row>
    <row r="2" spans="1:10" ht="18.75" x14ac:dyDescent="0.3">
      <c r="A2" s="72" t="s">
        <v>121</v>
      </c>
      <c r="B2" s="72"/>
      <c r="C2" s="72"/>
      <c r="D2" s="72"/>
      <c r="E2" s="72"/>
      <c r="F2" s="72"/>
      <c r="G2" s="72"/>
      <c r="H2" s="72"/>
      <c r="I2" s="72"/>
    </row>
    <row r="3" spans="1:10" ht="19.5" thickBot="1" x14ac:dyDescent="0.35">
      <c r="A3" s="73" t="s">
        <v>125</v>
      </c>
      <c r="B3" s="73"/>
      <c r="C3" s="73"/>
      <c r="D3" s="73"/>
      <c r="E3" s="73"/>
      <c r="F3" s="73"/>
      <c r="G3" s="73"/>
      <c r="H3" s="73"/>
      <c r="I3" s="73"/>
    </row>
    <row r="4" spans="1:10" ht="48" thickBot="1" x14ac:dyDescent="0.3">
      <c r="A4" s="9" t="s">
        <v>52</v>
      </c>
      <c r="B4" s="9" t="s">
        <v>53</v>
      </c>
      <c r="C4" s="9" t="s">
        <v>54</v>
      </c>
      <c r="D4" s="77" t="s">
        <v>58</v>
      </c>
      <c r="E4" s="8" t="s">
        <v>70</v>
      </c>
      <c r="F4" s="8" t="s">
        <v>71</v>
      </c>
      <c r="G4" s="6" t="s">
        <v>72</v>
      </c>
      <c r="H4" s="7" t="s">
        <v>73</v>
      </c>
      <c r="I4" s="76" t="s">
        <v>74</v>
      </c>
      <c r="J4" s="83" t="s">
        <v>75</v>
      </c>
    </row>
    <row r="5" spans="1:10" ht="15" x14ac:dyDescent="0.25">
      <c r="A5" s="13">
        <v>1</v>
      </c>
      <c r="B5" s="14" t="s">
        <v>76</v>
      </c>
      <c r="C5" s="82">
        <v>854561.72</v>
      </c>
      <c r="D5" s="82">
        <v>21787401</v>
      </c>
      <c r="E5" s="40">
        <v>10650693</v>
      </c>
      <c r="F5" s="40">
        <v>276103.01</v>
      </c>
      <c r="G5" s="35">
        <v>18289472.960000001</v>
      </c>
      <c r="H5" s="43">
        <v>559088</v>
      </c>
      <c r="I5" s="78">
        <v>986642</v>
      </c>
      <c r="J5" s="84">
        <f>SUM(C5:I5)</f>
        <v>53403961.689999998</v>
      </c>
    </row>
    <row r="6" spans="1:10" ht="15" x14ac:dyDescent="0.25">
      <c r="A6" s="15">
        <v>2</v>
      </c>
      <c r="B6" s="16" t="s">
        <v>77</v>
      </c>
      <c r="C6" s="52">
        <v>247752</v>
      </c>
      <c r="D6" s="52">
        <v>1004442</v>
      </c>
      <c r="E6" s="41">
        <v>8350865</v>
      </c>
      <c r="F6" s="41">
        <v>0</v>
      </c>
      <c r="G6" s="20">
        <v>2249497</v>
      </c>
      <c r="H6" s="44">
        <v>0</v>
      </c>
      <c r="I6" s="79">
        <v>0</v>
      </c>
      <c r="J6" s="85">
        <f t="shared" ref="J6:J33" si="0">SUM(C6:I6)</f>
        <v>11852556</v>
      </c>
    </row>
    <row r="7" spans="1:10" ht="15" x14ac:dyDescent="0.25">
      <c r="A7" s="15">
        <v>3</v>
      </c>
      <c r="B7" s="16" t="s">
        <v>78</v>
      </c>
      <c r="C7" s="52">
        <v>606809.72</v>
      </c>
      <c r="D7" s="52">
        <v>20782959</v>
      </c>
      <c r="E7" s="41">
        <v>2299828</v>
      </c>
      <c r="F7" s="41">
        <v>276103.01</v>
      </c>
      <c r="G7" s="20">
        <v>16039975.960000001</v>
      </c>
      <c r="H7" s="44">
        <v>559088</v>
      </c>
      <c r="I7" s="79">
        <v>986642</v>
      </c>
      <c r="J7" s="85">
        <f t="shared" si="0"/>
        <v>41551405.689999998</v>
      </c>
    </row>
    <row r="8" spans="1:10" ht="15" x14ac:dyDescent="0.25">
      <c r="A8" s="15">
        <v>4</v>
      </c>
      <c r="B8" s="16" t="s">
        <v>79</v>
      </c>
      <c r="C8" s="52">
        <v>189409.84</v>
      </c>
      <c r="D8" s="52">
        <v>2115312</v>
      </c>
      <c r="E8" s="41">
        <v>592068</v>
      </c>
      <c r="F8" s="41">
        <v>99470.23</v>
      </c>
      <c r="G8" s="20">
        <v>17702615.800000001</v>
      </c>
      <c r="H8" s="44">
        <v>0</v>
      </c>
      <c r="I8" s="79">
        <v>9757541</v>
      </c>
      <c r="J8" s="85">
        <f t="shared" si="0"/>
        <v>30456416.870000001</v>
      </c>
    </row>
    <row r="9" spans="1:10" ht="15" x14ac:dyDescent="0.25">
      <c r="A9" s="15">
        <v>5</v>
      </c>
      <c r="B9" s="16" t="s">
        <v>80</v>
      </c>
      <c r="C9" s="52">
        <v>198286.71</v>
      </c>
      <c r="D9" s="52">
        <v>2320117</v>
      </c>
      <c r="E9" s="41">
        <v>637161</v>
      </c>
      <c r="F9" s="41">
        <v>125959.28</v>
      </c>
      <c r="G9" s="20">
        <v>17905931.300000001</v>
      </c>
      <c r="H9" s="44">
        <v>0</v>
      </c>
      <c r="I9" s="79">
        <v>10716020</v>
      </c>
      <c r="J9" s="85">
        <f t="shared" si="0"/>
        <v>31903475.289999999</v>
      </c>
    </row>
    <row r="10" spans="1:10" ht="15" x14ac:dyDescent="0.25">
      <c r="A10" s="15">
        <v>6</v>
      </c>
      <c r="B10" s="16" t="s">
        <v>81</v>
      </c>
      <c r="C10" s="52">
        <v>597932.85</v>
      </c>
      <c r="D10" s="52">
        <v>20578154</v>
      </c>
      <c r="E10" s="41">
        <v>2254735</v>
      </c>
      <c r="F10" s="41">
        <v>249613.96</v>
      </c>
      <c r="G10" s="20">
        <v>15836660.460000001</v>
      </c>
      <c r="H10" s="44">
        <v>559088</v>
      </c>
      <c r="I10" s="79">
        <v>28163</v>
      </c>
      <c r="J10" s="85">
        <f t="shared" si="0"/>
        <v>40104347.270000003</v>
      </c>
    </row>
    <row r="11" spans="1:10" ht="15" x14ac:dyDescent="0.25">
      <c r="A11" s="15">
        <v>7</v>
      </c>
      <c r="B11" s="16" t="s">
        <v>82</v>
      </c>
      <c r="C11" s="52">
        <v>131542</v>
      </c>
      <c r="D11" s="52">
        <v>12240907</v>
      </c>
      <c r="E11" s="41">
        <v>2087188</v>
      </c>
      <c r="F11" s="41">
        <v>24036.22</v>
      </c>
      <c r="G11" s="20">
        <v>12230544</v>
      </c>
      <c r="H11" s="44">
        <v>255722</v>
      </c>
      <c r="I11" s="79">
        <v>338270</v>
      </c>
      <c r="J11" s="85">
        <f t="shared" si="0"/>
        <v>27308209.219999999</v>
      </c>
    </row>
    <row r="12" spans="1:10" ht="15" x14ac:dyDescent="0.25">
      <c r="A12" s="15">
        <v>8</v>
      </c>
      <c r="B12" s="16" t="s">
        <v>83</v>
      </c>
      <c r="C12" s="52">
        <v>80000</v>
      </c>
      <c r="D12" s="52">
        <v>42000</v>
      </c>
      <c r="E12" s="41">
        <v>1414394</v>
      </c>
      <c r="F12" s="41">
        <v>0</v>
      </c>
      <c r="G12" s="20">
        <v>0</v>
      </c>
      <c r="H12" s="44">
        <v>0</v>
      </c>
      <c r="I12" s="79">
        <v>0</v>
      </c>
      <c r="J12" s="85">
        <f t="shared" si="0"/>
        <v>1536394</v>
      </c>
    </row>
    <row r="13" spans="1:10" ht="15" x14ac:dyDescent="0.25">
      <c r="A13" s="15">
        <v>9</v>
      </c>
      <c r="B13" s="16" t="s">
        <v>84</v>
      </c>
      <c r="C13" s="52">
        <v>0</v>
      </c>
      <c r="D13" s="52">
        <v>366688</v>
      </c>
      <c r="E13" s="41">
        <v>1557050</v>
      </c>
      <c r="F13" s="41">
        <v>0</v>
      </c>
      <c r="G13" s="20">
        <v>0</v>
      </c>
      <c r="H13" s="44">
        <v>0</v>
      </c>
      <c r="I13" s="79">
        <v>0</v>
      </c>
      <c r="J13" s="85">
        <f t="shared" si="0"/>
        <v>1923738</v>
      </c>
    </row>
    <row r="14" spans="1:10" ht="15" x14ac:dyDescent="0.25">
      <c r="A14" s="15">
        <v>10</v>
      </c>
      <c r="B14" s="16" t="s">
        <v>85</v>
      </c>
      <c r="C14" s="52">
        <v>0</v>
      </c>
      <c r="D14" s="52">
        <v>4200</v>
      </c>
      <c r="E14" s="41"/>
      <c r="F14" s="41"/>
      <c r="G14" s="20"/>
      <c r="H14" s="44"/>
      <c r="I14" s="79"/>
      <c r="J14" s="85">
        <f t="shared" si="0"/>
        <v>4200</v>
      </c>
    </row>
    <row r="15" spans="1:10" ht="15" x14ac:dyDescent="0.25">
      <c r="A15" s="15">
        <v>11</v>
      </c>
      <c r="B15" s="16" t="s">
        <v>86</v>
      </c>
      <c r="C15" s="52">
        <v>0</v>
      </c>
      <c r="D15" s="52">
        <v>441174</v>
      </c>
      <c r="E15" s="41"/>
      <c r="F15" s="41"/>
      <c r="G15" s="20"/>
      <c r="H15" s="44"/>
      <c r="I15" s="79"/>
      <c r="J15" s="85">
        <f t="shared" si="0"/>
        <v>441174</v>
      </c>
    </row>
    <row r="16" spans="1:10" ht="15" x14ac:dyDescent="0.25">
      <c r="A16" s="15">
        <v>12</v>
      </c>
      <c r="B16" s="16" t="s">
        <v>87</v>
      </c>
      <c r="C16" s="52">
        <v>51542</v>
      </c>
      <c r="D16" s="52">
        <v>13002569</v>
      </c>
      <c r="E16" s="41">
        <v>2229844</v>
      </c>
      <c r="F16" s="41">
        <v>24036.22</v>
      </c>
      <c r="G16" s="20">
        <v>12230544</v>
      </c>
      <c r="H16" s="44">
        <v>255722</v>
      </c>
      <c r="I16" s="79">
        <v>338270</v>
      </c>
      <c r="J16" s="85">
        <f t="shared" si="0"/>
        <v>28132527.219999999</v>
      </c>
    </row>
    <row r="17" spans="1:10" ht="15" x14ac:dyDescent="0.25">
      <c r="A17" s="15">
        <v>13</v>
      </c>
      <c r="B17" s="16" t="s">
        <v>88</v>
      </c>
      <c r="C17" s="52">
        <v>659</v>
      </c>
      <c r="D17" s="52">
        <v>901720</v>
      </c>
      <c r="E17" s="41">
        <v>1683379</v>
      </c>
      <c r="F17" s="41">
        <v>0</v>
      </c>
      <c r="G17" s="20">
        <v>4271814</v>
      </c>
      <c r="H17" s="44">
        <v>0</v>
      </c>
      <c r="I17" s="79">
        <v>0</v>
      </c>
      <c r="J17" s="85">
        <f t="shared" si="0"/>
        <v>6857572</v>
      </c>
    </row>
    <row r="18" spans="1:10" ht="15" x14ac:dyDescent="0.25">
      <c r="A18" s="15">
        <v>14</v>
      </c>
      <c r="B18" s="16" t="s">
        <v>89</v>
      </c>
      <c r="C18" s="52">
        <v>50883</v>
      </c>
      <c r="D18" s="52">
        <v>12100849</v>
      </c>
      <c r="E18" s="41">
        <v>546465</v>
      </c>
      <c r="F18" s="41">
        <v>24036.22</v>
      </c>
      <c r="G18" s="20">
        <v>7958730</v>
      </c>
      <c r="H18" s="44">
        <v>255722</v>
      </c>
      <c r="I18" s="79">
        <v>338270</v>
      </c>
      <c r="J18" s="85">
        <f t="shared" si="0"/>
        <v>21274955.219999999</v>
      </c>
    </row>
    <row r="19" spans="1:10" ht="15" x14ac:dyDescent="0.25">
      <c r="A19" s="15">
        <v>15</v>
      </c>
      <c r="B19" s="16" t="s">
        <v>90</v>
      </c>
      <c r="C19" s="52">
        <v>-31419</v>
      </c>
      <c r="D19" s="52">
        <v>-657154</v>
      </c>
      <c r="E19" s="41">
        <v>0</v>
      </c>
      <c r="F19" s="41">
        <v>0</v>
      </c>
      <c r="G19" s="20">
        <v>-554238</v>
      </c>
      <c r="H19" s="44">
        <v>-109261</v>
      </c>
      <c r="I19" s="79">
        <v>0</v>
      </c>
      <c r="J19" s="85">
        <f t="shared" si="0"/>
        <v>-1352072</v>
      </c>
    </row>
    <row r="20" spans="1:10" ht="15" x14ac:dyDescent="0.25">
      <c r="A20" s="15">
        <v>16</v>
      </c>
      <c r="B20" s="16" t="s">
        <v>91</v>
      </c>
      <c r="C20" s="52">
        <v>19464</v>
      </c>
      <c r="D20" s="52">
        <v>11443695</v>
      </c>
      <c r="E20" s="41">
        <v>546465</v>
      </c>
      <c r="F20" s="41">
        <v>24036.22</v>
      </c>
      <c r="G20" s="20">
        <v>7404492</v>
      </c>
      <c r="H20" s="44">
        <v>146461</v>
      </c>
      <c r="I20" s="79">
        <v>338270</v>
      </c>
      <c r="J20" s="85">
        <f t="shared" si="0"/>
        <v>19922883.219999999</v>
      </c>
    </row>
    <row r="21" spans="1:10" ht="15" x14ac:dyDescent="0.25">
      <c r="A21" s="15">
        <v>17</v>
      </c>
      <c r="B21" s="16" t="s">
        <v>92</v>
      </c>
      <c r="C21" s="52">
        <v>65930.8</v>
      </c>
      <c r="D21" s="52">
        <v>1607021</v>
      </c>
      <c r="E21" s="41">
        <v>151814</v>
      </c>
      <c r="F21" s="41">
        <v>44882.42</v>
      </c>
      <c r="G21" s="20">
        <v>2525884.34</v>
      </c>
      <c r="H21" s="44">
        <v>43148</v>
      </c>
      <c r="I21" s="79">
        <v>0</v>
      </c>
      <c r="J21" s="85">
        <f t="shared" si="0"/>
        <v>4438680.5599999996</v>
      </c>
    </row>
    <row r="22" spans="1:10" ht="15" x14ac:dyDescent="0.25">
      <c r="A22" s="15">
        <v>18</v>
      </c>
      <c r="B22" s="16" t="s">
        <v>93</v>
      </c>
      <c r="C22" s="52">
        <v>207332</v>
      </c>
      <c r="D22" s="52">
        <v>4648</v>
      </c>
      <c r="E22" s="41">
        <v>1713119</v>
      </c>
      <c r="F22" s="41">
        <v>101</v>
      </c>
      <c r="G22" s="20">
        <v>390885</v>
      </c>
      <c r="H22" s="44">
        <v>0</v>
      </c>
      <c r="I22" s="79">
        <v>0</v>
      </c>
      <c r="J22" s="85">
        <f t="shared" si="0"/>
        <v>2316085</v>
      </c>
    </row>
    <row r="23" spans="1:10" ht="15" x14ac:dyDescent="0.25">
      <c r="A23" s="15">
        <v>19</v>
      </c>
      <c r="B23" s="16" t="s">
        <v>94</v>
      </c>
      <c r="C23" s="52">
        <v>-141401.20000000001</v>
      </c>
      <c r="D23" s="52">
        <v>1602373</v>
      </c>
      <c r="E23" s="41">
        <v>-1561305</v>
      </c>
      <c r="F23" s="41">
        <v>44781.42</v>
      </c>
      <c r="G23" s="20">
        <v>2134999.34</v>
      </c>
      <c r="H23" s="44">
        <v>43148</v>
      </c>
      <c r="I23" s="79">
        <v>0</v>
      </c>
      <c r="J23" s="85">
        <f t="shared" si="0"/>
        <v>2122595.5599999996</v>
      </c>
    </row>
    <row r="24" spans="1:10" ht="15" x14ac:dyDescent="0.25">
      <c r="A24" s="15">
        <v>20</v>
      </c>
      <c r="B24" s="16" t="s">
        <v>95</v>
      </c>
      <c r="C24" s="52">
        <v>287009.89708633057</v>
      </c>
      <c r="D24" s="52">
        <v>4651075.5436227545</v>
      </c>
      <c r="E24" s="41">
        <v>1374737</v>
      </c>
      <c r="F24" s="41">
        <v>166161.59</v>
      </c>
      <c r="G24" s="20">
        <v>6359052.2819987386</v>
      </c>
      <c r="H24" s="44">
        <v>200347.84729217633</v>
      </c>
      <c r="I24" s="79">
        <v>34850</v>
      </c>
      <c r="J24" s="85">
        <f t="shared" si="0"/>
        <v>13073234.159999998</v>
      </c>
    </row>
    <row r="25" spans="1:10" ht="15" x14ac:dyDescent="0.25">
      <c r="A25" s="15">
        <v>21</v>
      </c>
      <c r="B25" s="16" t="s">
        <v>96</v>
      </c>
      <c r="C25" s="52">
        <v>165072.69708633053</v>
      </c>
      <c r="D25" s="52">
        <v>17697143.543622755</v>
      </c>
      <c r="E25" s="41">
        <v>359897</v>
      </c>
      <c r="F25" s="41">
        <v>234979.22999999998</v>
      </c>
      <c r="G25" s="20">
        <v>15898543.621998738</v>
      </c>
      <c r="H25" s="44">
        <v>389956.84729217633</v>
      </c>
      <c r="I25" s="79">
        <v>373120</v>
      </c>
      <c r="J25" s="85">
        <f t="shared" si="0"/>
        <v>35118712.940000005</v>
      </c>
    </row>
    <row r="26" spans="1:10" ht="15" x14ac:dyDescent="0.25">
      <c r="A26" s="15">
        <v>22</v>
      </c>
      <c r="B26" s="16" t="s">
        <v>97</v>
      </c>
      <c r="C26" s="52">
        <v>432860.15291366947</v>
      </c>
      <c r="D26" s="52">
        <v>2881010.4563772455</v>
      </c>
      <c r="E26" s="41">
        <v>1894838</v>
      </c>
      <c r="F26" s="41">
        <v>14634.73000000001</v>
      </c>
      <c r="G26" s="20">
        <v>-61883.161998738418</v>
      </c>
      <c r="H26" s="44">
        <v>169131.15270782367</v>
      </c>
      <c r="I26" s="79">
        <v>-344957</v>
      </c>
      <c r="J26" s="85">
        <f t="shared" si="0"/>
        <v>4985634.33</v>
      </c>
    </row>
    <row r="27" spans="1:10" ht="15" x14ac:dyDescent="0.25">
      <c r="A27" s="15">
        <v>23</v>
      </c>
      <c r="B27" s="16" t="s">
        <v>98</v>
      </c>
      <c r="C27" s="52">
        <v>21217.770751778313</v>
      </c>
      <c r="D27" s="52">
        <v>684430.7723891018</v>
      </c>
      <c r="E27" s="41">
        <v>70856.348727598714</v>
      </c>
      <c r="F27" s="41">
        <v>1826.1644278205149</v>
      </c>
      <c r="G27" s="20">
        <v>4315824.5198389571</v>
      </c>
      <c r="H27" s="44">
        <v>49167.733565696733</v>
      </c>
      <c r="I27" s="79">
        <v>344957</v>
      </c>
      <c r="J27" s="85">
        <f t="shared" si="0"/>
        <v>5488280.3097009528</v>
      </c>
    </row>
    <row r="28" spans="1:10" ht="15" x14ac:dyDescent="0.25">
      <c r="A28" s="15">
        <v>24</v>
      </c>
      <c r="B28" s="16" t="s">
        <v>99</v>
      </c>
      <c r="C28" s="52">
        <v>2954.8581638806486</v>
      </c>
      <c r="D28" s="52">
        <v>168273.39533693303</v>
      </c>
      <c r="E28" s="41">
        <v>17865.982612132328</v>
      </c>
      <c r="F28" s="41">
        <v>1095.4299999999998</v>
      </c>
      <c r="G28" s="20">
        <v>1437.9782672276415</v>
      </c>
      <c r="H28" s="44">
        <v>2403.6362793173471</v>
      </c>
      <c r="I28" s="79">
        <v>0</v>
      </c>
      <c r="J28" s="85">
        <f t="shared" si="0"/>
        <v>194031.28065949099</v>
      </c>
    </row>
    <row r="29" spans="1:10" ht="15" x14ac:dyDescent="0.25">
      <c r="A29" s="15">
        <v>25</v>
      </c>
      <c r="B29" s="16" t="s">
        <v>100</v>
      </c>
      <c r="C29" s="52">
        <v>457032.78182932845</v>
      </c>
      <c r="D29" s="52">
        <v>3733714.6241032802</v>
      </c>
      <c r="E29" s="41">
        <v>1983560.3313397309</v>
      </c>
      <c r="F29" s="41">
        <v>17556.324427820524</v>
      </c>
      <c r="G29" s="20">
        <v>4255379.3361074459</v>
      </c>
      <c r="H29" s="44">
        <v>220702.52255283776</v>
      </c>
      <c r="I29" s="79">
        <v>0</v>
      </c>
      <c r="J29" s="85">
        <f t="shared" si="0"/>
        <v>10667945.920360444</v>
      </c>
    </row>
    <row r="30" spans="1:10" ht="15" x14ac:dyDescent="0.25">
      <c r="A30" s="15">
        <v>26</v>
      </c>
      <c r="B30" s="16" t="s">
        <v>101</v>
      </c>
      <c r="C30" s="52">
        <v>457032.78182932845</v>
      </c>
      <c r="D30" s="52">
        <v>3733714.6241032802</v>
      </c>
      <c r="E30" s="41">
        <v>1983560.3313397309</v>
      </c>
      <c r="F30" s="41">
        <v>17556.324427820524</v>
      </c>
      <c r="G30" s="20">
        <v>4255379.3361074459</v>
      </c>
      <c r="H30" s="44">
        <v>220702.52255283776</v>
      </c>
      <c r="I30" s="79">
        <v>0</v>
      </c>
      <c r="J30" s="85">
        <f t="shared" si="0"/>
        <v>10667945.920360444</v>
      </c>
    </row>
    <row r="31" spans="1:10" ht="15" x14ac:dyDescent="0.25">
      <c r="A31" s="15">
        <v>27</v>
      </c>
      <c r="B31" s="16" t="s">
        <v>102</v>
      </c>
      <c r="C31" s="52">
        <v>14814.729316325971</v>
      </c>
      <c r="D31" s="52">
        <v>718432.74328969046</v>
      </c>
      <c r="E31" s="41">
        <v>143424.63773891365</v>
      </c>
      <c r="F31" s="41">
        <v>431.04262641264359</v>
      </c>
      <c r="G31" s="20">
        <v>602980.3957370054</v>
      </c>
      <c r="H31" s="44">
        <v>10172.056442130768</v>
      </c>
      <c r="I31" s="79">
        <v>41491.430514672029</v>
      </c>
      <c r="J31" s="85">
        <f t="shared" si="0"/>
        <v>1531747.035665151</v>
      </c>
    </row>
    <row r="32" spans="1:10" ht="15" x14ac:dyDescent="0.25">
      <c r="A32" s="15">
        <v>28</v>
      </c>
      <c r="B32" s="16" t="s">
        <v>103</v>
      </c>
      <c r="C32" s="52">
        <v>442218.05251300242</v>
      </c>
      <c r="D32" s="52">
        <v>3015281.8808135898</v>
      </c>
      <c r="E32" s="41">
        <v>1840135.6936008174</v>
      </c>
      <c r="F32" s="41">
        <v>17125.28180140788</v>
      </c>
      <c r="G32" s="20">
        <v>3652398.9403704405</v>
      </c>
      <c r="H32" s="44">
        <v>210530.466110707</v>
      </c>
      <c r="I32" s="79">
        <v>-41491.430514672029</v>
      </c>
      <c r="J32" s="85">
        <f t="shared" si="0"/>
        <v>9136198.8846952915</v>
      </c>
    </row>
    <row r="33" spans="1:10" thickBot="1" x14ac:dyDescent="0.3">
      <c r="A33" s="17">
        <v>29</v>
      </c>
      <c r="B33" s="18" t="s">
        <v>104</v>
      </c>
      <c r="C33" s="56">
        <v>442218.05251300242</v>
      </c>
      <c r="D33" s="56">
        <v>3015281.8808135898</v>
      </c>
      <c r="E33" s="42">
        <v>1840135.6936008174</v>
      </c>
      <c r="F33" s="42">
        <v>17125.28180140788</v>
      </c>
      <c r="G33" s="21">
        <v>3652398.9403704405</v>
      </c>
      <c r="H33" s="45">
        <v>210530.466110707</v>
      </c>
      <c r="I33" s="80">
        <v>-41491.430514672029</v>
      </c>
      <c r="J33" s="86">
        <f t="shared" si="0"/>
        <v>9136198.8846952915</v>
      </c>
    </row>
  </sheetData>
  <mergeCells count="3">
    <mergeCell ref="A1:I1"/>
    <mergeCell ref="A2:I2"/>
    <mergeCell ref="A3:I3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Q34"/>
  <sheetViews>
    <sheetView workbookViewId="0">
      <selection activeCell="R4" sqref="R4"/>
    </sheetView>
  </sheetViews>
  <sheetFormatPr defaultColWidth="12.5703125" defaultRowHeight="15" x14ac:dyDescent="0.25"/>
  <cols>
    <col min="1" max="1" width="8" customWidth="1"/>
    <col min="2" max="2" width="43.28515625" customWidth="1"/>
    <col min="3" max="3" width="14.7109375" customWidth="1"/>
    <col min="4" max="4" width="14.28515625" customWidth="1"/>
    <col min="5" max="5" width="12.7109375" bestFit="1" customWidth="1"/>
    <col min="6" max="7" width="15.42578125" customWidth="1"/>
    <col min="8" max="8" width="12.7109375" bestFit="1" customWidth="1"/>
    <col min="9" max="9" width="14.28515625" customWidth="1"/>
    <col min="10" max="10" width="14.42578125" customWidth="1"/>
    <col min="11" max="11" width="12.7109375" bestFit="1" customWidth="1"/>
    <col min="12" max="12" width="15.85546875" customWidth="1"/>
    <col min="13" max="13" width="13.140625" bestFit="1" customWidth="1"/>
    <col min="14" max="14" width="15.28515625" customWidth="1"/>
    <col min="15" max="15" width="15.7109375" customWidth="1"/>
    <col min="17" max="17" width="13.42578125" customWidth="1"/>
  </cols>
  <sheetData>
    <row r="1" spans="1:17" ht="18.75" x14ac:dyDescent="0.3">
      <c r="A1" s="72" t="s">
        <v>113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</row>
    <row r="2" spans="1:17" ht="18.75" x14ac:dyDescent="0.3">
      <c r="A2" s="72" t="s">
        <v>121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</row>
    <row r="3" spans="1:17" ht="19.5" thickBot="1" x14ac:dyDescent="0.35">
      <c r="A3" s="73" t="s">
        <v>126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</row>
    <row r="4" spans="1:17" ht="48" thickBot="1" x14ac:dyDescent="0.3">
      <c r="A4" s="9" t="s">
        <v>52</v>
      </c>
      <c r="B4" s="6" t="s">
        <v>53</v>
      </c>
      <c r="C4" s="6" t="s">
        <v>55</v>
      </c>
      <c r="D4" s="7" t="s">
        <v>56</v>
      </c>
      <c r="E4" s="8" t="s">
        <v>57</v>
      </c>
      <c r="F4" s="6" t="s">
        <v>59</v>
      </c>
      <c r="G4" s="7" t="s">
        <v>60</v>
      </c>
      <c r="H4" s="8" t="s">
        <v>61</v>
      </c>
      <c r="I4" s="8" t="s">
        <v>62</v>
      </c>
      <c r="J4" s="6" t="s">
        <v>120</v>
      </c>
      <c r="K4" s="7" t="s">
        <v>65</v>
      </c>
      <c r="L4" s="8" t="s">
        <v>63</v>
      </c>
      <c r="M4" s="8" t="s">
        <v>64</v>
      </c>
      <c r="N4" s="6" t="s">
        <v>66</v>
      </c>
      <c r="O4" s="7" t="s">
        <v>67</v>
      </c>
      <c r="P4" s="87" t="s">
        <v>68</v>
      </c>
      <c r="Q4" s="88" t="s">
        <v>75</v>
      </c>
    </row>
    <row r="5" spans="1:17" x14ac:dyDescent="0.25">
      <c r="A5" s="13">
        <v>1</v>
      </c>
      <c r="B5" s="14" t="s">
        <v>76</v>
      </c>
      <c r="C5" s="61">
        <v>1317659</v>
      </c>
      <c r="D5" s="62">
        <v>1184295.1599999999</v>
      </c>
      <c r="E5" s="61">
        <v>174614</v>
      </c>
      <c r="F5" s="61">
        <v>7060458.6200000001</v>
      </c>
      <c r="G5" s="62">
        <v>1001552</v>
      </c>
      <c r="H5" s="61">
        <v>333872</v>
      </c>
      <c r="I5" s="62">
        <v>57334</v>
      </c>
      <c r="J5" s="61">
        <v>1479746</v>
      </c>
      <c r="K5" s="62">
        <v>7301</v>
      </c>
      <c r="L5" s="61">
        <v>1979340.38</v>
      </c>
      <c r="M5" s="62">
        <v>81954</v>
      </c>
      <c r="N5" s="61">
        <v>31080771.079999998</v>
      </c>
      <c r="O5" s="62">
        <v>47271054.439999998</v>
      </c>
      <c r="P5" s="60">
        <v>-1500</v>
      </c>
      <c r="Q5" s="84">
        <f>SUM(C5:P5)</f>
        <v>93028451.679999992</v>
      </c>
    </row>
    <row r="6" spans="1:17" x14ac:dyDescent="0.25">
      <c r="A6" s="15">
        <v>2</v>
      </c>
      <c r="B6" s="16" t="s">
        <v>77</v>
      </c>
      <c r="C6" s="64">
        <v>1335610</v>
      </c>
      <c r="D6" s="65">
        <v>331640</v>
      </c>
      <c r="E6" s="64">
        <v>55000</v>
      </c>
      <c r="F6" s="64">
        <v>5194195.4800000004</v>
      </c>
      <c r="G6" s="65">
        <v>90868</v>
      </c>
      <c r="H6" s="64">
        <v>27327</v>
      </c>
      <c r="I6" s="65">
        <v>57034</v>
      </c>
      <c r="J6" s="64">
        <v>1479746</v>
      </c>
      <c r="K6" s="65">
        <v>0</v>
      </c>
      <c r="L6" s="64">
        <v>1162215</v>
      </c>
      <c r="M6" s="65">
        <v>4782</v>
      </c>
      <c r="N6" s="64">
        <v>1603923</v>
      </c>
      <c r="O6" s="65">
        <v>41797917.480000004</v>
      </c>
      <c r="P6" s="63">
        <v>-375</v>
      </c>
      <c r="Q6" s="85">
        <f t="shared" ref="Q6:Q33" si="0">SUM(C6:P6)</f>
        <v>53139882.960000008</v>
      </c>
    </row>
    <row r="7" spans="1:17" x14ac:dyDescent="0.25">
      <c r="A7" s="15">
        <v>3</v>
      </c>
      <c r="B7" s="16" t="s">
        <v>78</v>
      </c>
      <c r="C7" s="64">
        <v>-17951</v>
      </c>
      <c r="D7" s="65">
        <v>852655.15999999992</v>
      </c>
      <c r="E7" s="64">
        <v>119614</v>
      </c>
      <c r="F7" s="64">
        <v>1866263.1400000001</v>
      </c>
      <c r="G7" s="65">
        <v>910684</v>
      </c>
      <c r="H7" s="64">
        <v>306545</v>
      </c>
      <c r="I7" s="65">
        <v>300</v>
      </c>
      <c r="J7" s="64">
        <v>0</v>
      </c>
      <c r="K7" s="65">
        <v>7301</v>
      </c>
      <c r="L7" s="64">
        <v>817125.38</v>
      </c>
      <c r="M7" s="65">
        <v>77172</v>
      </c>
      <c r="N7" s="64">
        <v>29476848.079999998</v>
      </c>
      <c r="O7" s="65">
        <v>5473136.96</v>
      </c>
      <c r="P7" s="63">
        <v>-1125</v>
      </c>
      <c r="Q7" s="85">
        <f t="shared" si="0"/>
        <v>39888568.719999999</v>
      </c>
    </row>
    <row r="8" spans="1:17" x14ac:dyDescent="0.25">
      <c r="A8" s="15">
        <v>4</v>
      </c>
      <c r="B8" s="16" t="s">
        <v>79</v>
      </c>
      <c r="C8" s="64">
        <v>0</v>
      </c>
      <c r="D8" s="65">
        <v>213408.53999999998</v>
      </c>
      <c r="E8" s="64">
        <v>66325</v>
      </c>
      <c r="F8" s="64">
        <v>649400.19999999995</v>
      </c>
      <c r="G8" s="65">
        <v>331293</v>
      </c>
      <c r="H8" s="64">
        <v>100689</v>
      </c>
      <c r="I8" s="65">
        <v>0</v>
      </c>
      <c r="J8" s="64">
        <v>0</v>
      </c>
      <c r="K8" s="65">
        <v>0</v>
      </c>
      <c r="L8" s="64">
        <v>375763.53</v>
      </c>
      <c r="M8" s="65">
        <v>24364</v>
      </c>
      <c r="N8" s="64">
        <v>9603591.3300000001</v>
      </c>
      <c r="O8" s="65">
        <v>5154492.91</v>
      </c>
      <c r="P8" s="63">
        <v>362</v>
      </c>
      <c r="Q8" s="85">
        <f t="shared" si="0"/>
        <v>16519689.51</v>
      </c>
    </row>
    <row r="9" spans="1:17" x14ac:dyDescent="0.25">
      <c r="A9" s="15">
        <v>5</v>
      </c>
      <c r="B9" s="16" t="s">
        <v>80</v>
      </c>
      <c r="C9" s="64">
        <v>-7235</v>
      </c>
      <c r="D9" s="65">
        <v>121727.53</v>
      </c>
      <c r="E9" s="64">
        <v>61528</v>
      </c>
      <c r="F9" s="64">
        <v>669601.68999999994</v>
      </c>
      <c r="G9" s="65">
        <v>360488</v>
      </c>
      <c r="H9" s="64">
        <v>103840</v>
      </c>
      <c r="I9" s="65">
        <v>0</v>
      </c>
      <c r="J9" s="64">
        <v>0</v>
      </c>
      <c r="K9" s="65">
        <v>0</v>
      </c>
      <c r="L9" s="64">
        <v>336983.78</v>
      </c>
      <c r="M9" s="65">
        <v>24728</v>
      </c>
      <c r="N9" s="64">
        <v>9107701.6799999997</v>
      </c>
      <c r="O9" s="65">
        <v>4826635.34</v>
      </c>
      <c r="P9" s="63">
        <v>0</v>
      </c>
      <c r="Q9" s="85">
        <f t="shared" si="0"/>
        <v>15605999.02</v>
      </c>
    </row>
    <row r="10" spans="1:17" x14ac:dyDescent="0.25">
      <c r="A10" s="15">
        <v>6</v>
      </c>
      <c r="B10" s="16" t="s">
        <v>81</v>
      </c>
      <c r="C10" s="64">
        <v>-10716</v>
      </c>
      <c r="D10" s="65">
        <v>944336.16999999993</v>
      </c>
      <c r="E10" s="64">
        <v>124411</v>
      </c>
      <c r="F10" s="64">
        <v>1846061.6500000001</v>
      </c>
      <c r="G10" s="65">
        <v>881489</v>
      </c>
      <c r="H10" s="64">
        <v>303394</v>
      </c>
      <c r="I10" s="65">
        <v>300</v>
      </c>
      <c r="J10" s="64">
        <v>0</v>
      </c>
      <c r="K10" s="65">
        <v>7301</v>
      </c>
      <c r="L10" s="64">
        <v>855905.13</v>
      </c>
      <c r="M10" s="65">
        <v>76808</v>
      </c>
      <c r="N10" s="64">
        <v>29972737.73</v>
      </c>
      <c r="O10" s="65">
        <v>5800994.5299999993</v>
      </c>
      <c r="P10" s="63">
        <v>-763</v>
      </c>
      <c r="Q10" s="85">
        <f t="shared" si="0"/>
        <v>40802259.210000001</v>
      </c>
    </row>
    <row r="11" spans="1:17" x14ac:dyDescent="0.25">
      <c r="A11" s="15">
        <v>7</v>
      </c>
      <c r="B11" s="16" t="s">
        <v>82</v>
      </c>
      <c r="C11" s="64">
        <v>80000</v>
      </c>
      <c r="D11" s="65">
        <v>231614</v>
      </c>
      <c r="E11" s="64">
        <v>45766</v>
      </c>
      <c r="F11" s="64">
        <v>1450695.48</v>
      </c>
      <c r="G11" s="65">
        <v>20059</v>
      </c>
      <c r="H11" s="64">
        <v>87219</v>
      </c>
      <c r="I11" s="65">
        <v>0</v>
      </c>
      <c r="J11" s="64">
        <v>335606</v>
      </c>
      <c r="K11" s="65">
        <v>500</v>
      </c>
      <c r="L11" s="64">
        <v>345790.25</v>
      </c>
      <c r="M11" s="65">
        <v>0</v>
      </c>
      <c r="N11" s="64">
        <v>15364967.560000001</v>
      </c>
      <c r="O11" s="65">
        <v>7309601.1699999999</v>
      </c>
      <c r="P11" s="63">
        <v>0</v>
      </c>
      <c r="Q11" s="85">
        <f t="shared" si="0"/>
        <v>25271818.460000001</v>
      </c>
    </row>
    <row r="12" spans="1:17" x14ac:dyDescent="0.25">
      <c r="A12" s="15">
        <v>8</v>
      </c>
      <c r="B12" s="16" t="s">
        <v>83</v>
      </c>
      <c r="C12" s="64">
        <v>0</v>
      </c>
      <c r="D12" s="65">
        <v>50000</v>
      </c>
      <c r="E12" s="64">
        <v>0</v>
      </c>
      <c r="F12" s="64">
        <v>411652</v>
      </c>
      <c r="G12" s="65">
        <v>216203</v>
      </c>
      <c r="H12" s="64">
        <v>230000</v>
      </c>
      <c r="I12" s="65">
        <v>0</v>
      </c>
      <c r="J12" s="64">
        <v>308650</v>
      </c>
      <c r="K12" s="65">
        <v>0</v>
      </c>
      <c r="L12" s="64">
        <v>225893</v>
      </c>
      <c r="M12" s="65">
        <v>0</v>
      </c>
      <c r="N12" s="64">
        <v>4369873.3499999996</v>
      </c>
      <c r="O12" s="65">
        <v>6579526.1699999999</v>
      </c>
      <c r="P12" s="63">
        <v>0</v>
      </c>
      <c r="Q12" s="85">
        <f t="shared" si="0"/>
        <v>12391797.52</v>
      </c>
    </row>
    <row r="13" spans="1:17" x14ac:dyDescent="0.25">
      <c r="A13" s="15">
        <v>9</v>
      </c>
      <c r="B13" s="16" t="s">
        <v>84</v>
      </c>
      <c r="C13" s="64">
        <v>300000</v>
      </c>
      <c r="D13" s="65">
        <v>347013.82</v>
      </c>
      <c r="E13" s="64">
        <v>0</v>
      </c>
      <c r="F13" s="64">
        <v>415932</v>
      </c>
      <c r="G13" s="65">
        <v>188603</v>
      </c>
      <c r="H13" s="64">
        <v>55000</v>
      </c>
      <c r="I13" s="65">
        <v>0</v>
      </c>
      <c r="J13" s="64">
        <v>296864</v>
      </c>
      <c r="K13" s="65">
        <v>0</v>
      </c>
      <c r="L13" s="64">
        <v>262125</v>
      </c>
      <c r="M13" s="65">
        <v>0</v>
      </c>
      <c r="N13" s="64">
        <v>4975792.3100000005</v>
      </c>
      <c r="O13" s="65">
        <v>4262789</v>
      </c>
      <c r="P13" s="63">
        <v>0</v>
      </c>
      <c r="Q13" s="85">
        <f t="shared" si="0"/>
        <v>11104119.130000001</v>
      </c>
    </row>
    <row r="14" spans="1:17" x14ac:dyDescent="0.25">
      <c r="A14" s="15">
        <v>10</v>
      </c>
      <c r="B14" s="16" t="s">
        <v>85</v>
      </c>
      <c r="C14" s="64">
        <v>0</v>
      </c>
      <c r="D14" s="65">
        <v>5000</v>
      </c>
      <c r="E14" s="64">
        <v>0</v>
      </c>
      <c r="F14" s="64">
        <v>23867</v>
      </c>
      <c r="G14" s="65">
        <v>21945</v>
      </c>
      <c r="H14" s="64">
        <v>23000</v>
      </c>
      <c r="I14" s="65">
        <v>0</v>
      </c>
      <c r="J14" s="64">
        <v>30865</v>
      </c>
      <c r="K14" s="65">
        <v>0</v>
      </c>
      <c r="L14" s="64">
        <v>29565</v>
      </c>
      <c r="M14" s="65">
        <v>0</v>
      </c>
      <c r="N14" s="64">
        <v>560695.05000000005</v>
      </c>
      <c r="O14" s="65">
        <v>228415.48</v>
      </c>
      <c r="P14" s="63">
        <v>0</v>
      </c>
      <c r="Q14" s="85">
        <f t="shared" si="0"/>
        <v>923352.53</v>
      </c>
    </row>
    <row r="15" spans="1:17" x14ac:dyDescent="0.25">
      <c r="A15" s="15">
        <v>11</v>
      </c>
      <c r="B15" s="16" t="s">
        <v>86</v>
      </c>
      <c r="C15" s="64">
        <v>30000</v>
      </c>
      <c r="D15" s="65">
        <v>49284.22</v>
      </c>
      <c r="E15" s="64">
        <v>0</v>
      </c>
      <c r="F15" s="64">
        <v>21697</v>
      </c>
      <c r="G15" s="65">
        <v>18860</v>
      </c>
      <c r="H15" s="64">
        <v>5500</v>
      </c>
      <c r="I15" s="65">
        <v>0</v>
      </c>
      <c r="J15" s="64">
        <v>29686</v>
      </c>
      <c r="K15" s="65">
        <v>0</v>
      </c>
      <c r="L15" s="64">
        <v>32316</v>
      </c>
      <c r="M15" s="65">
        <v>0</v>
      </c>
      <c r="N15" s="64">
        <v>576873.25</v>
      </c>
      <c r="O15" s="65">
        <v>231057</v>
      </c>
      <c r="P15" s="63">
        <v>0</v>
      </c>
      <c r="Q15" s="85">
        <f t="shared" si="0"/>
        <v>995273.47</v>
      </c>
    </row>
    <row r="16" spans="1:17" x14ac:dyDescent="0.25">
      <c r="A16" s="15">
        <v>12</v>
      </c>
      <c r="B16" s="16" t="s">
        <v>87</v>
      </c>
      <c r="C16" s="67">
        <v>410000</v>
      </c>
      <c r="D16" s="68">
        <v>572912.04</v>
      </c>
      <c r="E16" s="67">
        <v>45766</v>
      </c>
      <c r="F16" s="67">
        <v>1452805.48</v>
      </c>
      <c r="G16" s="68">
        <v>-10626</v>
      </c>
      <c r="H16" s="67">
        <v>-105281</v>
      </c>
      <c r="I16" s="68">
        <v>0</v>
      </c>
      <c r="J16" s="67">
        <v>322641</v>
      </c>
      <c r="K16" s="68">
        <v>500</v>
      </c>
      <c r="L16" s="67">
        <v>384773.25</v>
      </c>
      <c r="M16" s="68">
        <v>0</v>
      </c>
      <c r="N16" s="67">
        <v>15987064.719999999</v>
      </c>
      <c r="O16" s="68">
        <v>4995505.5199999996</v>
      </c>
      <c r="P16" s="66">
        <v>0</v>
      </c>
      <c r="Q16" s="85">
        <f t="shared" si="0"/>
        <v>24056061.009999998</v>
      </c>
    </row>
    <row r="17" spans="1:17" x14ac:dyDescent="0.25">
      <c r="A17" s="15">
        <v>13</v>
      </c>
      <c r="B17" s="16" t="s">
        <v>88</v>
      </c>
      <c r="C17" s="64">
        <v>410000</v>
      </c>
      <c r="D17" s="65">
        <v>209470.27</v>
      </c>
      <c r="E17" s="64">
        <v>0</v>
      </c>
      <c r="F17" s="64">
        <v>1159257</v>
      </c>
      <c r="G17" s="65">
        <v>0</v>
      </c>
      <c r="H17" s="64">
        <v>0</v>
      </c>
      <c r="I17" s="65">
        <v>0</v>
      </c>
      <c r="J17" s="64">
        <v>322641</v>
      </c>
      <c r="K17" s="65">
        <v>0</v>
      </c>
      <c r="L17" s="64">
        <v>210641</v>
      </c>
      <c r="M17" s="65">
        <v>-4957</v>
      </c>
      <c r="N17" s="64">
        <v>536534</v>
      </c>
      <c r="O17" s="65">
        <v>3521554.89</v>
      </c>
      <c r="P17" s="63">
        <v>0</v>
      </c>
      <c r="Q17" s="85">
        <f t="shared" si="0"/>
        <v>6365141.1600000001</v>
      </c>
    </row>
    <row r="18" spans="1:17" x14ac:dyDescent="0.25">
      <c r="A18" s="15">
        <v>14</v>
      </c>
      <c r="B18" s="16" t="s">
        <v>89</v>
      </c>
      <c r="C18" s="64">
        <v>0</v>
      </c>
      <c r="D18" s="65">
        <v>363441.77</v>
      </c>
      <c r="E18" s="64">
        <v>45766</v>
      </c>
      <c r="F18" s="64">
        <v>293548.48</v>
      </c>
      <c r="G18" s="65">
        <v>-10626</v>
      </c>
      <c r="H18" s="64">
        <v>-105281</v>
      </c>
      <c r="I18" s="65">
        <v>0</v>
      </c>
      <c r="J18" s="64">
        <v>0</v>
      </c>
      <c r="K18" s="65">
        <v>500</v>
      </c>
      <c r="L18" s="64">
        <v>174132.25</v>
      </c>
      <c r="M18" s="65">
        <v>4957</v>
      </c>
      <c r="N18" s="64">
        <v>15450530.719999999</v>
      </c>
      <c r="O18" s="65">
        <v>1473950.63</v>
      </c>
      <c r="P18" s="63">
        <v>0</v>
      </c>
      <c r="Q18" s="85">
        <f t="shared" si="0"/>
        <v>17690919.849999998</v>
      </c>
    </row>
    <row r="19" spans="1:17" x14ac:dyDescent="0.25">
      <c r="A19" s="15">
        <v>15</v>
      </c>
      <c r="B19" s="16" t="s">
        <v>90</v>
      </c>
      <c r="C19" s="64">
        <v>0</v>
      </c>
      <c r="D19" s="65">
        <v>0</v>
      </c>
      <c r="E19" s="64">
        <v>0</v>
      </c>
      <c r="F19" s="64">
        <v>0</v>
      </c>
      <c r="G19" s="65">
        <v>0</v>
      </c>
      <c r="H19" s="64">
        <v>0</v>
      </c>
      <c r="I19" s="65">
        <v>0</v>
      </c>
      <c r="J19" s="64">
        <v>0</v>
      </c>
      <c r="K19" s="65">
        <v>0</v>
      </c>
      <c r="L19" s="64">
        <v>0</v>
      </c>
      <c r="M19" s="65">
        <v>0</v>
      </c>
      <c r="N19" s="64">
        <v>0</v>
      </c>
      <c r="O19" s="65">
        <v>0</v>
      </c>
      <c r="P19" s="63">
        <v>0</v>
      </c>
      <c r="Q19" s="85">
        <f t="shared" si="0"/>
        <v>0</v>
      </c>
    </row>
    <row r="20" spans="1:17" x14ac:dyDescent="0.25">
      <c r="A20" s="15">
        <v>16</v>
      </c>
      <c r="B20" s="16" t="s">
        <v>91</v>
      </c>
      <c r="C20" s="64">
        <v>0</v>
      </c>
      <c r="D20" s="65">
        <v>363441.77</v>
      </c>
      <c r="E20" s="64">
        <v>45766</v>
      </c>
      <c r="F20" s="64">
        <v>293548.48</v>
      </c>
      <c r="G20" s="65">
        <v>-10626</v>
      </c>
      <c r="H20" s="64">
        <v>-105281</v>
      </c>
      <c r="I20" s="65">
        <v>0</v>
      </c>
      <c r="J20" s="64">
        <v>0</v>
      </c>
      <c r="K20" s="65">
        <v>500</v>
      </c>
      <c r="L20" s="64">
        <v>174132.25</v>
      </c>
      <c r="M20" s="65">
        <v>4957</v>
      </c>
      <c r="N20" s="64">
        <v>15450530.719999999</v>
      </c>
      <c r="O20" s="65">
        <v>1473950.63</v>
      </c>
      <c r="P20" s="63">
        <v>0</v>
      </c>
      <c r="Q20" s="85">
        <f t="shared" si="0"/>
        <v>17690919.849999998</v>
      </c>
    </row>
    <row r="21" spans="1:17" x14ac:dyDescent="0.25">
      <c r="A21" s="15">
        <v>17</v>
      </c>
      <c r="B21" s="16" t="s">
        <v>92</v>
      </c>
      <c r="C21" s="64">
        <v>0</v>
      </c>
      <c r="D21" s="65">
        <v>11478.33</v>
      </c>
      <c r="E21" s="64">
        <v>0</v>
      </c>
      <c r="F21" s="64">
        <v>302851.02</v>
      </c>
      <c r="G21" s="65">
        <v>0</v>
      </c>
      <c r="H21" s="64">
        <v>0</v>
      </c>
      <c r="I21" s="65">
        <v>0</v>
      </c>
      <c r="J21" s="64">
        <v>0</v>
      </c>
      <c r="K21" s="65">
        <v>0</v>
      </c>
      <c r="L21" s="64">
        <v>65112.800000000003</v>
      </c>
      <c r="M21" s="65">
        <v>0</v>
      </c>
      <c r="N21" s="64">
        <v>1003359.48</v>
      </c>
      <c r="O21" s="65">
        <v>1217657.8599999999</v>
      </c>
      <c r="P21" s="63">
        <v>0</v>
      </c>
      <c r="Q21" s="85">
        <f t="shared" si="0"/>
        <v>2600459.4899999998</v>
      </c>
    </row>
    <row r="22" spans="1:17" ht="21" customHeight="1" x14ac:dyDescent="0.25">
      <c r="A22" s="15">
        <v>18</v>
      </c>
      <c r="B22" s="16" t="s">
        <v>93</v>
      </c>
      <c r="C22" s="64">
        <v>117714</v>
      </c>
      <c r="D22" s="65">
        <v>87951</v>
      </c>
      <c r="E22" s="64">
        <v>7750</v>
      </c>
      <c r="F22" s="64">
        <v>168305</v>
      </c>
      <c r="G22" s="65">
        <v>3486</v>
      </c>
      <c r="H22" s="64">
        <v>200</v>
      </c>
      <c r="I22" s="65">
        <v>9921</v>
      </c>
      <c r="J22" s="64">
        <v>137169</v>
      </c>
      <c r="K22" s="65">
        <v>30</v>
      </c>
      <c r="L22" s="64">
        <v>170265</v>
      </c>
      <c r="M22" s="65">
        <v>0</v>
      </c>
      <c r="N22" s="64">
        <v>152806</v>
      </c>
      <c r="O22" s="65">
        <v>6711067.8300000001</v>
      </c>
      <c r="P22" s="63">
        <v>0</v>
      </c>
      <c r="Q22" s="85">
        <f t="shared" si="0"/>
        <v>7566664.8300000001</v>
      </c>
    </row>
    <row r="23" spans="1:17" x14ac:dyDescent="0.25">
      <c r="A23" s="15">
        <v>19</v>
      </c>
      <c r="B23" s="16" t="s">
        <v>94</v>
      </c>
      <c r="C23" s="64">
        <v>-117714</v>
      </c>
      <c r="D23" s="65">
        <v>-76472.67</v>
      </c>
      <c r="E23" s="64">
        <v>-7750</v>
      </c>
      <c r="F23" s="64">
        <v>134546.02000000002</v>
      </c>
      <c r="G23" s="65">
        <v>-3486</v>
      </c>
      <c r="H23" s="64">
        <v>-200</v>
      </c>
      <c r="I23" s="65">
        <v>-9921</v>
      </c>
      <c r="J23" s="64">
        <v>-137169</v>
      </c>
      <c r="K23" s="65">
        <v>-30</v>
      </c>
      <c r="L23" s="64">
        <v>-105152.2</v>
      </c>
      <c r="M23" s="65">
        <v>0</v>
      </c>
      <c r="N23" s="64">
        <v>850553.48</v>
      </c>
      <c r="O23" s="65">
        <v>-5493409.9699999997</v>
      </c>
      <c r="P23" s="63">
        <v>0</v>
      </c>
      <c r="Q23" s="85">
        <f t="shared" si="0"/>
        <v>-4966205.34</v>
      </c>
    </row>
    <row r="24" spans="1:17" x14ac:dyDescent="0.25">
      <c r="A24" s="15">
        <v>20</v>
      </c>
      <c r="B24" s="16" t="s">
        <v>95</v>
      </c>
      <c r="C24" s="64">
        <v>209807</v>
      </c>
      <c r="D24" s="65">
        <v>406880.59447376832</v>
      </c>
      <c r="E24" s="64">
        <v>78324.728749140515</v>
      </c>
      <c r="F24" s="64">
        <v>1043352.52224927</v>
      </c>
      <c r="G24" s="65">
        <v>546439.7098516298</v>
      </c>
      <c r="H24" s="64">
        <v>186736.38144630892</v>
      </c>
      <c r="I24" s="65">
        <v>766.45256146757242</v>
      </c>
      <c r="J24" s="64">
        <v>16941</v>
      </c>
      <c r="K24" s="65">
        <v>3513</v>
      </c>
      <c r="L24" s="64">
        <v>496594.8533043153</v>
      </c>
      <c r="M24" s="65">
        <v>47431.267804004347</v>
      </c>
      <c r="N24" s="64">
        <v>15881761.281164331</v>
      </c>
      <c r="O24" s="65">
        <v>6863088.2394104302</v>
      </c>
      <c r="P24" s="63">
        <v>-463.80101466585927</v>
      </c>
      <c r="Q24" s="85">
        <f t="shared" si="0"/>
        <v>25781173.23</v>
      </c>
    </row>
    <row r="25" spans="1:17" ht="15.75" customHeight="1" x14ac:dyDescent="0.25">
      <c r="A25" s="15">
        <v>21</v>
      </c>
      <c r="B25" s="16" t="s">
        <v>96</v>
      </c>
      <c r="C25" s="64">
        <v>92093</v>
      </c>
      <c r="D25" s="65">
        <v>693849.69447376847</v>
      </c>
      <c r="E25" s="64">
        <v>116340.72874914051</v>
      </c>
      <c r="F25" s="64">
        <v>1471447.02224927</v>
      </c>
      <c r="G25" s="65">
        <v>532327.7098516298</v>
      </c>
      <c r="H25" s="64">
        <v>81255.381446308922</v>
      </c>
      <c r="I25" s="65">
        <v>-9154.5474385324269</v>
      </c>
      <c r="J25" s="64">
        <v>-120228</v>
      </c>
      <c r="K25" s="65">
        <v>3983</v>
      </c>
      <c r="L25" s="64">
        <v>565574.90330431517</v>
      </c>
      <c r="M25" s="65">
        <v>52388.267804004347</v>
      </c>
      <c r="N25" s="64">
        <v>32182845.481164332</v>
      </c>
      <c r="O25" s="65">
        <v>2843628.8994104303</v>
      </c>
      <c r="P25" s="63">
        <v>-463.80101466585927</v>
      </c>
      <c r="Q25" s="85">
        <f t="shared" si="0"/>
        <v>38505887.740000002</v>
      </c>
    </row>
    <row r="26" spans="1:17" x14ac:dyDescent="0.25">
      <c r="A26" s="15">
        <v>22</v>
      </c>
      <c r="B26" s="16" t="s">
        <v>97</v>
      </c>
      <c r="C26" s="64">
        <v>-102809</v>
      </c>
      <c r="D26" s="65">
        <v>250486.47552623163</v>
      </c>
      <c r="E26" s="64">
        <v>8070.271250859485</v>
      </c>
      <c r="F26" s="64">
        <v>374614.62775073003</v>
      </c>
      <c r="G26" s="65">
        <v>349161.2901483702</v>
      </c>
      <c r="H26" s="64">
        <v>222138.61855369108</v>
      </c>
      <c r="I26" s="65">
        <v>9454.5474385324269</v>
      </c>
      <c r="J26" s="64">
        <v>120228</v>
      </c>
      <c r="K26" s="65">
        <v>3318</v>
      </c>
      <c r="L26" s="64">
        <v>290330.22669568466</v>
      </c>
      <c r="M26" s="65">
        <v>24419.732195995653</v>
      </c>
      <c r="N26" s="64">
        <v>-2210107.7511643311</v>
      </c>
      <c r="O26" s="65">
        <v>2957365.6305895699</v>
      </c>
      <c r="P26" s="63">
        <v>-299.19898533414073</v>
      </c>
      <c r="Q26" s="85">
        <f t="shared" si="0"/>
        <v>2296371.4700000002</v>
      </c>
    </row>
    <row r="27" spans="1:17" x14ac:dyDescent="0.25">
      <c r="A27" s="15">
        <v>23</v>
      </c>
      <c r="B27" s="16" t="s">
        <v>98</v>
      </c>
      <c r="C27" s="67">
        <v>-575.11159271828717</v>
      </c>
      <c r="D27" s="68">
        <v>19940.37606922337</v>
      </c>
      <c r="E27" s="67">
        <v>3817.0962572501749</v>
      </c>
      <c r="F27" s="67">
        <v>32906.454848862501</v>
      </c>
      <c r="G27" s="68">
        <v>27045.264186504406</v>
      </c>
      <c r="H27" s="67">
        <v>9308.5346301545669</v>
      </c>
      <c r="I27" s="68">
        <v>9.2044021603801323</v>
      </c>
      <c r="J27" s="67">
        <v>0</v>
      </c>
      <c r="K27" s="68">
        <v>35.271743636781544</v>
      </c>
      <c r="L27" s="67">
        <v>22608.840827404965</v>
      </c>
      <c r="M27" s="68">
        <v>2356.5724037815908</v>
      </c>
      <c r="N27" s="67">
        <v>760671.61290071416</v>
      </c>
      <c r="O27" s="68">
        <v>179798.24348490045</v>
      </c>
      <c r="P27" s="66">
        <v>-23.409862827900138</v>
      </c>
      <c r="Q27" s="85">
        <f t="shared" si="0"/>
        <v>1057898.9502990469</v>
      </c>
    </row>
    <row r="28" spans="1:17" x14ac:dyDescent="0.25">
      <c r="A28" s="15">
        <v>24</v>
      </c>
      <c r="B28" s="16" t="s">
        <v>99</v>
      </c>
      <c r="C28" s="67">
        <v>1320.7061153061125</v>
      </c>
      <c r="D28" s="68">
        <v>6407.2878360955156</v>
      </c>
      <c r="E28" s="67">
        <v>19.825312957042591</v>
      </c>
      <c r="F28" s="67">
        <v>12023.660783913865</v>
      </c>
      <c r="G28" s="68">
        <v>140.46824873355666</v>
      </c>
      <c r="H28" s="67">
        <v>48.346858391050475</v>
      </c>
      <c r="I28" s="68">
        <v>4.7806013030300999E-2</v>
      </c>
      <c r="J28" s="67">
        <v>0</v>
      </c>
      <c r="K28" s="68">
        <v>26</v>
      </c>
      <c r="L28" s="67">
        <v>7459.4525596608928</v>
      </c>
      <c r="M28" s="68">
        <v>12.239614162771197</v>
      </c>
      <c r="N28" s="67">
        <v>264543.19028186094</v>
      </c>
      <c r="O28" s="68">
        <v>64814.735510040671</v>
      </c>
      <c r="P28" s="66">
        <v>-0.12158662647373221</v>
      </c>
      <c r="Q28" s="85">
        <f t="shared" si="0"/>
        <v>356815.83934050897</v>
      </c>
    </row>
    <row r="29" spans="1:17" x14ac:dyDescent="0.25">
      <c r="A29" s="15">
        <v>25</v>
      </c>
      <c r="B29" s="16" t="s">
        <v>100</v>
      </c>
      <c r="C29" s="67">
        <v>-102063.40547741216</v>
      </c>
      <c r="D29" s="68">
        <v>276834.13943155046</v>
      </c>
      <c r="E29" s="67">
        <v>11907.192821066701</v>
      </c>
      <c r="F29" s="67">
        <v>419544.74338350637</v>
      </c>
      <c r="G29" s="68">
        <v>376347.02258360817</v>
      </c>
      <c r="H29" s="67">
        <v>231495.5000422367</v>
      </c>
      <c r="I29" s="68">
        <v>9463.7996467058365</v>
      </c>
      <c r="J29" s="67">
        <v>120228</v>
      </c>
      <c r="K29" s="68">
        <v>3379.2717436367816</v>
      </c>
      <c r="L29" s="67">
        <v>320398.52008275053</v>
      </c>
      <c r="M29" s="68">
        <v>26788.544213940015</v>
      </c>
      <c r="N29" s="67">
        <v>-1184892.9479817559</v>
      </c>
      <c r="O29" s="68">
        <v>3201978.6095845108</v>
      </c>
      <c r="P29" s="66">
        <v>-322.73043478851463</v>
      </c>
      <c r="Q29" s="85">
        <f t="shared" si="0"/>
        <v>3711086.2596395556</v>
      </c>
    </row>
    <row r="30" spans="1:17" x14ac:dyDescent="0.25">
      <c r="A30" s="15">
        <v>26</v>
      </c>
      <c r="B30" s="16" t="s">
        <v>101</v>
      </c>
      <c r="C30" s="67">
        <v>-102063.40547741216</v>
      </c>
      <c r="D30" s="68">
        <v>276834.13943155046</v>
      </c>
      <c r="E30" s="67">
        <v>11907.192821066701</v>
      </c>
      <c r="F30" s="67">
        <v>419544.74338350637</v>
      </c>
      <c r="G30" s="68">
        <v>376347.02258360817</v>
      </c>
      <c r="H30" s="67">
        <v>231495.5000422367</v>
      </c>
      <c r="I30" s="68">
        <v>9463.7996467058365</v>
      </c>
      <c r="J30" s="67">
        <v>120228</v>
      </c>
      <c r="K30" s="68">
        <v>3379.2717436367816</v>
      </c>
      <c r="L30" s="67">
        <v>320398.52008275053</v>
      </c>
      <c r="M30" s="68">
        <v>26788.544213940015</v>
      </c>
      <c r="N30" s="67">
        <v>-1184892.9479817559</v>
      </c>
      <c r="O30" s="68">
        <v>3201978.6095845108</v>
      </c>
      <c r="P30" s="66">
        <v>-322.73043478851463</v>
      </c>
      <c r="Q30" s="85">
        <f t="shared" si="0"/>
        <v>3711086.2596395556</v>
      </c>
    </row>
    <row r="31" spans="1:17" x14ac:dyDescent="0.25">
      <c r="A31" s="15">
        <v>27</v>
      </c>
      <c r="B31" s="16" t="s">
        <v>102</v>
      </c>
      <c r="C31" s="67">
        <v>25912.614852993727</v>
      </c>
      <c r="D31" s="68">
        <v>27979.000933752432</v>
      </c>
      <c r="E31" s="67">
        <v>3080.3773807137891</v>
      </c>
      <c r="F31" s="67">
        <v>130577.27178731166</v>
      </c>
      <c r="G31" s="68">
        <v>17668.446553017839</v>
      </c>
      <c r="H31" s="67">
        <v>5889.8585271150896</v>
      </c>
      <c r="I31" s="68">
        <v>1011.4329707001981</v>
      </c>
      <c r="J31" s="67">
        <v>26104.29924062049</v>
      </c>
      <c r="K31" s="68">
        <v>127.76753747061285</v>
      </c>
      <c r="L31" s="67">
        <v>45770.703916431252</v>
      </c>
      <c r="M31" s="68">
        <v>1445.7560554080308</v>
      </c>
      <c r="N31" s="67">
        <v>675286.75777880731</v>
      </c>
      <c r="O31" s="68">
        <v>1036080.1384019308</v>
      </c>
      <c r="P31" s="66">
        <v>-26.461601424116534</v>
      </c>
      <c r="Q31" s="85">
        <f t="shared" si="0"/>
        <v>1996907.9643348493</v>
      </c>
    </row>
    <row r="32" spans="1:17" x14ac:dyDescent="0.25">
      <c r="A32" s="15">
        <v>28</v>
      </c>
      <c r="B32" s="16" t="s">
        <v>103</v>
      </c>
      <c r="C32" s="67">
        <v>-127976.0203304059</v>
      </c>
      <c r="D32" s="68">
        <v>248855.13849779806</v>
      </c>
      <c r="E32" s="67">
        <v>8826.8154403529115</v>
      </c>
      <c r="F32" s="67">
        <v>288967.47159619466</v>
      </c>
      <c r="G32" s="68">
        <v>358678.57603059034</v>
      </c>
      <c r="H32" s="67">
        <v>225605.64151512162</v>
      </c>
      <c r="I32" s="68">
        <v>8452.3666760056385</v>
      </c>
      <c r="J32" s="67">
        <v>94123.700759379513</v>
      </c>
      <c r="K32" s="68">
        <v>3251.5042061661688</v>
      </c>
      <c r="L32" s="67">
        <v>274627.8161663193</v>
      </c>
      <c r="M32" s="68">
        <v>25342.788158531985</v>
      </c>
      <c r="N32" s="67">
        <v>-1860179.7057605635</v>
      </c>
      <c r="O32" s="68">
        <v>2165898.4711825801</v>
      </c>
      <c r="P32" s="66">
        <v>-296.26883336439812</v>
      </c>
      <c r="Q32" s="85">
        <f t="shared" si="0"/>
        <v>1714178.2953047068</v>
      </c>
    </row>
    <row r="33" spans="1:17" ht="15.75" thickBot="1" x14ac:dyDescent="0.3">
      <c r="A33" s="17">
        <v>29</v>
      </c>
      <c r="B33" s="18" t="s">
        <v>104</v>
      </c>
      <c r="C33" s="70">
        <v>-127976.0203304059</v>
      </c>
      <c r="D33" s="71">
        <v>248855.13849779806</v>
      </c>
      <c r="E33" s="70">
        <v>8826.8154403529115</v>
      </c>
      <c r="F33" s="70">
        <v>288967.47159619466</v>
      </c>
      <c r="G33" s="71">
        <v>358678.57603059034</v>
      </c>
      <c r="H33" s="70">
        <v>225605.64151512162</v>
      </c>
      <c r="I33" s="71">
        <v>8452.3666760056385</v>
      </c>
      <c r="J33" s="70">
        <v>94123.700759379513</v>
      </c>
      <c r="K33" s="71">
        <v>3251.5042061661688</v>
      </c>
      <c r="L33" s="70">
        <v>274627.8161663193</v>
      </c>
      <c r="M33" s="71">
        <v>25342.788158531985</v>
      </c>
      <c r="N33" s="70">
        <v>-1860179.7057605635</v>
      </c>
      <c r="O33" s="71">
        <v>2165898.4711825801</v>
      </c>
      <c r="P33" s="69">
        <v>-296.26883336439812</v>
      </c>
      <c r="Q33" s="86">
        <f t="shared" si="0"/>
        <v>1714178.2953047068</v>
      </c>
    </row>
    <row r="34" spans="1:17" x14ac:dyDescent="0.25">
      <c r="A34" s="19"/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</row>
  </sheetData>
  <mergeCells count="3">
    <mergeCell ref="A1:O1"/>
    <mergeCell ref="A2:O2"/>
    <mergeCell ref="A3:O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34"/>
  <sheetViews>
    <sheetView workbookViewId="0">
      <selection activeCell="F2" sqref="F2"/>
    </sheetView>
  </sheetViews>
  <sheetFormatPr defaultRowHeight="15" x14ac:dyDescent="0.25"/>
  <cols>
    <col min="1" max="1" width="5.7109375" style="3" customWidth="1"/>
    <col min="2" max="2" width="42.28515625" style="3" customWidth="1"/>
    <col min="3" max="3" width="14.140625" style="3" customWidth="1"/>
    <col min="4" max="4" width="15" style="3" customWidth="1"/>
    <col min="5" max="5" width="14.7109375" style="3" customWidth="1"/>
  </cols>
  <sheetData>
    <row r="1" spans="1:5" ht="18.75" x14ac:dyDescent="0.3">
      <c r="A1" s="74" t="s">
        <v>121</v>
      </c>
      <c r="B1" s="74"/>
      <c r="C1" s="74"/>
      <c r="D1" s="74"/>
      <c r="E1" s="74"/>
    </row>
    <row r="2" spans="1:5" ht="19.5" thickBot="1" x14ac:dyDescent="0.35">
      <c r="A2" s="75" t="s">
        <v>124</v>
      </c>
      <c r="B2" s="75"/>
      <c r="C2" s="75"/>
      <c r="D2" s="75"/>
      <c r="E2" s="75"/>
    </row>
    <row r="3" spans="1:5" ht="45" customHeight="1" thickBot="1" x14ac:dyDescent="0.3">
      <c r="A3" s="9" t="s">
        <v>52</v>
      </c>
      <c r="B3" s="9" t="s">
        <v>53</v>
      </c>
      <c r="C3" s="34" t="s">
        <v>112</v>
      </c>
      <c r="D3" s="47" t="s">
        <v>113</v>
      </c>
      <c r="E3" s="34" t="s">
        <v>75</v>
      </c>
    </row>
    <row r="4" spans="1:5" x14ac:dyDescent="0.25">
      <c r="A4" s="13">
        <v>1</v>
      </c>
      <c r="B4" s="14" t="s">
        <v>76</v>
      </c>
      <c r="C4" s="40">
        <f>'Rev Account- Life'!J5</f>
        <v>53403961.689999998</v>
      </c>
      <c r="D4" s="40">
        <f>'Rev Account- General'!Q5</f>
        <v>93028451.679999992</v>
      </c>
      <c r="E4" s="35">
        <f>SUM(C4:D4)</f>
        <v>146432413.37</v>
      </c>
    </row>
    <row r="5" spans="1:5" x14ac:dyDescent="0.25">
      <c r="A5" s="15">
        <v>2</v>
      </c>
      <c r="B5" s="16" t="s">
        <v>77</v>
      </c>
      <c r="C5" s="41">
        <f>'Rev Account- Life'!J6</f>
        <v>11852556</v>
      </c>
      <c r="D5" s="41">
        <f>'Rev Account- General'!Q6</f>
        <v>53139882.960000008</v>
      </c>
      <c r="E5" s="20">
        <f t="shared" ref="E5:E32" si="0">SUM(C5:D5)</f>
        <v>64992438.960000008</v>
      </c>
    </row>
    <row r="6" spans="1:5" x14ac:dyDescent="0.25">
      <c r="A6" s="15">
        <v>3</v>
      </c>
      <c r="B6" s="16" t="s">
        <v>78</v>
      </c>
      <c r="C6" s="41">
        <f>'Rev Account- Life'!J7</f>
        <v>41551405.689999998</v>
      </c>
      <c r="D6" s="41">
        <f>'Rev Account- General'!Q7</f>
        <v>39888568.719999999</v>
      </c>
      <c r="E6" s="20">
        <f t="shared" si="0"/>
        <v>81439974.409999996</v>
      </c>
    </row>
    <row r="7" spans="1:5" x14ac:dyDescent="0.25">
      <c r="A7" s="15">
        <v>4</v>
      </c>
      <c r="B7" s="16" t="s">
        <v>79</v>
      </c>
      <c r="C7" s="41">
        <f>'Rev Account- Life'!J8</f>
        <v>30456416.870000001</v>
      </c>
      <c r="D7" s="41">
        <f>'Rev Account- General'!Q8</f>
        <v>16519689.51</v>
      </c>
      <c r="E7" s="20">
        <f t="shared" si="0"/>
        <v>46976106.380000003</v>
      </c>
    </row>
    <row r="8" spans="1:5" x14ac:dyDescent="0.25">
      <c r="A8" s="15">
        <v>5</v>
      </c>
      <c r="B8" s="16" t="s">
        <v>80</v>
      </c>
      <c r="C8" s="41">
        <f>'Rev Account- Life'!J9</f>
        <v>31903475.289999999</v>
      </c>
      <c r="D8" s="41">
        <f>'Rev Account- General'!Q9</f>
        <v>15605999.02</v>
      </c>
      <c r="E8" s="20">
        <f t="shared" si="0"/>
        <v>47509474.310000002</v>
      </c>
    </row>
    <row r="9" spans="1:5" x14ac:dyDescent="0.25">
      <c r="A9" s="15">
        <v>6</v>
      </c>
      <c r="B9" s="16" t="s">
        <v>81</v>
      </c>
      <c r="C9" s="41">
        <f>'Rev Account- Life'!J10</f>
        <v>40104347.270000003</v>
      </c>
      <c r="D9" s="41">
        <f>'Rev Account- General'!Q10</f>
        <v>40802259.210000001</v>
      </c>
      <c r="E9" s="20">
        <f t="shared" si="0"/>
        <v>80906606.480000004</v>
      </c>
    </row>
    <row r="10" spans="1:5" x14ac:dyDescent="0.25">
      <c r="A10" s="15">
        <v>7</v>
      </c>
      <c r="B10" s="16" t="s">
        <v>82</v>
      </c>
      <c r="C10" s="41">
        <f>'Rev Account- Life'!J11</f>
        <v>27308209.219999999</v>
      </c>
      <c r="D10" s="41">
        <f>'Rev Account- General'!Q11</f>
        <v>25271818.460000001</v>
      </c>
      <c r="E10" s="20">
        <f t="shared" si="0"/>
        <v>52580027.68</v>
      </c>
    </row>
    <row r="11" spans="1:5" x14ac:dyDescent="0.25">
      <c r="A11" s="15">
        <v>8</v>
      </c>
      <c r="B11" s="16" t="s">
        <v>83</v>
      </c>
      <c r="C11" s="41">
        <f>'Rev Account- Life'!J12</f>
        <v>1536394</v>
      </c>
      <c r="D11" s="41">
        <f>'Rev Account- General'!Q12</f>
        <v>12391797.52</v>
      </c>
      <c r="E11" s="20">
        <f t="shared" si="0"/>
        <v>13928191.52</v>
      </c>
    </row>
    <row r="12" spans="1:5" x14ac:dyDescent="0.25">
      <c r="A12" s="15">
        <v>9</v>
      </c>
      <c r="B12" s="16" t="s">
        <v>84</v>
      </c>
      <c r="C12" s="41">
        <f>'Rev Account- Life'!J13</f>
        <v>1923738</v>
      </c>
      <c r="D12" s="41">
        <f>'Rev Account- General'!Q13</f>
        <v>11104119.130000001</v>
      </c>
      <c r="E12" s="20">
        <f t="shared" si="0"/>
        <v>13027857.130000001</v>
      </c>
    </row>
    <row r="13" spans="1:5" x14ac:dyDescent="0.25">
      <c r="A13" s="15">
        <v>10</v>
      </c>
      <c r="B13" s="16" t="s">
        <v>85</v>
      </c>
      <c r="C13" s="41">
        <f>'Rev Account- Life'!J14</f>
        <v>4200</v>
      </c>
      <c r="D13" s="41">
        <f>'Rev Account- General'!Q14</f>
        <v>923352.53</v>
      </c>
      <c r="E13" s="20">
        <f t="shared" si="0"/>
        <v>927552.53</v>
      </c>
    </row>
    <row r="14" spans="1:5" x14ac:dyDescent="0.25">
      <c r="A14" s="15">
        <v>11</v>
      </c>
      <c r="B14" s="16" t="s">
        <v>86</v>
      </c>
      <c r="C14" s="41">
        <f>'Rev Account- Life'!J15</f>
        <v>441174</v>
      </c>
      <c r="D14" s="41">
        <f>'Rev Account- General'!Q15</f>
        <v>995273.47</v>
      </c>
      <c r="E14" s="20">
        <f t="shared" si="0"/>
        <v>1436447.47</v>
      </c>
    </row>
    <row r="15" spans="1:5" x14ac:dyDescent="0.25">
      <c r="A15" s="15">
        <v>12</v>
      </c>
      <c r="B15" s="16" t="s">
        <v>87</v>
      </c>
      <c r="C15" s="41">
        <f>'Rev Account- Life'!J16</f>
        <v>28132527.219999999</v>
      </c>
      <c r="D15" s="41">
        <f>'Rev Account- General'!Q16</f>
        <v>24056061.009999998</v>
      </c>
      <c r="E15" s="20">
        <f t="shared" si="0"/>
        <v>52188588.229999997</v>
      </c>
    </row>
    <row r="16" spans="1:5" x14ac:dyDescent="0.25">
      <c r="A16" s="15">
        <v>13</v>
      </c>
      <c r="B16" s="16" t="s">
        <v>88</v>
      </c>
      <c r="C16" s="41">
        <f>'Rev Account- Life'!J17</f>
        <v>6857572</v>
      </c>
      <c r="D16" s="41">
        <f>'Rev Account- General'!Q17</f>
        <v>6365141.1600000001</v>
      </c>
      <c r="E16" s="20">
        <f t="shared" si="0"/>
        <v>13222713.16</v>
      </c>
    </row>
    <row r="17" spans="1:5" x14ac:dyDescent="0.25">
      <c r="A17" s="15">
        <v>14</v>
      </c>
      <c r="B17" s="16" t="s">
        <v>89</v>
      </c>
      <c r="C17" s="41">
        <f>'Rev Account- Life'!J18</f>
        <v>21274955.219999999</v>
      </c>
      <c r="D17" s="41">
        <f>'Rev Account- General'!Q18</f>
        <v>17690919.849999998</v>
      </c>
      <c r="E17" s="20">
        <f t="shared" si="0"/>
        <v>38965875.069999993</v>
      </c>
    </row>
    <row r="18" spans="1:5" x14ac:dyDescent="0.25">
      <c r="A18" s="15">
        <v>15</v>
      </c>
      <c r="B18" s="16" t="s">
        <v>90</v>
      </c>
      <c r="C18" s="41">
        <f>'Rev Account- Life'!J19</f>
        <v>-1352072</v>
      </c>
      <c r="D18" s="41">
        <f>'Rev Account- General'!Q19</f>
        <v>0</v>
      </c>
      <c r="E18" s="20">
        <f t="shared" si="0"/>
        <v>-1352072</v>
      </c>
    </row>
    <row r="19" spans="1:5" x14ac:dyDescent="0.25">
      <c r="A19" s="15">
        <v>16</v>
      </c>
      <c r="B19" s="16" t="s">
        <v>91</v>
      </c>
      <c r="C19" s="41">
        <f>'Rev Account- Life'!J20</f>
        <v>19922883.219999999</v>
      </c>
      <c r="D19" s="41">
        <f>'Rev Account- General'!Q20</f>
        <v>17690919.849999998</v>
      </c>
      <c r="E19" s="20">
        <f t="shared" si="0"/>
        <v>37613803.069999993</v>
      </c>
    </row>
    <row r="20" spans="1:5" x14ac:dyDescent="0.25">
      <c r="A20" s="15">
        <v>17</v>
      </c>
      <c r="B20" s="16" t="s">
        <v>92</v>
      </c>
      <c r="C20" s="41">
        <f>'Rev Account- Life'!J21</f>
        <v>4438680.5599999996</v>
      </c>
      <c r="D20" s="41">
        <f>'Rev Account- General'!Q21</f>
        <v>2600459.4899999998</v>
      </c>
      <c r="E20" s="20">
        <f t="shared" si="0"/>
        <v>7039140.0499999989</v>
      </c>
    </row>
    <row r="21" spans="1:5" x14ac:dyDescent="0.25">
      <c r="A21" s="15">
        <v>18</v>
      </c>
      <c r="B21" s="16" t="s">
        <v>93</v>
      </c>
      <c r="C21" s="41">
        <f>'Rev Account- Life'!J22</f>
        <v>2316085</v>
      </c>
      <c r="D21" s="41">
        <f>'Rev Account- General'!Q22</f>
        <v>7566664.8300000001</v>
      </c>
      <c r="E21" s="20">
        <f t="shared" si="0"/>
        <v>9882749.8300000001</v>
      </c>
    </row>
    <row r="22" spans="1:5" x14ac:dyDescent="0.25">
      <c r="A22" s="15">
        <v>19</v>
      </c>
      <c r="B22" s="16" t="s">
        <v>94</v>
      </c>
      <c r="C22" s="41">
        <f>'Rev Account- Life'!J23</f>
        <v>2122595.5599999996</v>
      </c>
      <c r="D22" s="41">
        <f>'Rev Account- General'!Q23</f>
        <v>-4966205.34</v>
      </c>
      <c r="E22" s="20">
        <f t="shared" si="0"/>
        <v>-2843609.7800000003</v>
      </c>
    </row>
    <row r="23" spans="1:5" x14ac:dyDescent="0.25">
      <c r="A23" s="15">
        <v>20</v>
      </c>
      <c r="B23" s="16" t="s">
        <v>95</v>
      </c>
      <c r="C23" s="41">
        <f>'Rev Account- Life'!J24</f>
        <v>13073234.159999998</v>
      </c>
      <c r="D23" s="41">
        <f>'Rev Account- General'!Q24</f>
        <v>25781173.23</v>
      </c>
      <c r="E23" s="20">
        <f t="shared" si="0"/>
        <v>38854407.390000001</v>
      </c>
    </row>
    <row r="24" spans="1:5" x14ac:dyDescent="0.25">
      <c r="A24" s="15">
        <v>21</v>
      </c>
      <c r="B24" s="16" t="s">
        <v>96</v>
      </c>
      <c r="C24" s="41">
        <f>'Rev Account- Life'!J25</f>
        <v>35118712.940000005</v>
      </c>
      <c r="D24" s="41">
        <f>'Rev Account- General'!Q25</f>
        <v>38505887.740000002</v>
      </c>
      <c r="E24" s="20">
        <f t="shared" si="0"/>
        <v>73624600.680000007</v>
      </c>
    </row>
    <row r="25" spans="1:5" x14ac:dyDescent="0.25">
      <c r="A25" s="15">
        <v>22</v>
      </c>
      <c r="B25" s="16" t="s">
        <v>97</v>
      </c>
      <c r="C25" s="41">
        <f>'Rev Account- Life'!J26</f>
        <v>4985634.33</v>
      </c>
      <c r="D25" s="41">
        <f>'Rev Account- General'!Q26</f>
        <v>2296371.4700000002</v>
      </c>
      <c r="E25" s="20">
        <f t="shared" si="0"/>
        <v>7282005.8000000007</v>
      </c>
    </row>
    <row r="26" spans="1:5" x14ac:dyDescent="0.25">
      <c r="A26" s="15">
        <v>23</v>
      </c>
      <c r="B26" s="16" t="s">
        <v>98</v>
      </c>
      <c r="C26" s="41">
        <f>'Rev Account- Life'!J27</f>
        <v>5488280.3097009528</v>
      </c>
      <c r="D26" s="41">
        <f>'Rev Account- General'!Q27</f>
        <v>1057898.9502990469</v>
      </c>
      <c r="E26" s="20">
        <f t="shared" si="0"/>
        <v>6546179.2599999998</v>
      </c>
    </row>
    <row r="27" spans="1:5" x14ac:dyDescent="0.25">
      <c r="A27" s="15">
        <v>24</v>
      </c>
      <c r="B27" s="16" t="s">
        <v>99</v>
      </c>
      <c r="C27" s="41">
        <f>'Rev Account- Life'!J28</f>
        <v>194031.28065949099</v>
      </c>
      <c r="D27" s="41">
        <f>'Rev Account- General'!Q28</f>
        <v>356815.83934050897</v>
      </c>
      <c r="E27" s="20">
        <f t="shared" si="0"/>
        <v>550847.12</v>
      </c>
    </row>
    <row r="28" spans="1:5" x14ac:dyDescent="0.25">
      <c r="A28" s="15">
        <v>25</v>
      </c>
      <c r="B28" s="16" t="s">
        <v>100</v>
      </c>
      <c r="C28" s="41">
        <f>'Rev Account- Life'!J29</f>
        <v>10667945.920360444</v>
      </c>
      <c r="D28" s="41">
        <f>'Rev Account- General'!Q29</f>
        <v>3711086.2596395556</v>
      </c>
      <c r="E28" s="20">
        <f t="shared" si="0"/>
        <v>14379032.18</v>
      </c>
    </row>
    <row r="29" spans="1:5" x14ac:dyDescent="0.25">
      <c r="A29" s="15">
        <v>26</v>
      </c>
      <c r="B29" s="16" t="s">
        <v>101</v>
      </c>
      <c r="C29" s="41">
        <f>'Rev Account- Life'!J30</f>
        <v>10667945.920360444</v>
      </c>
      <c r="D29" s="41">
        <f>'Rev Account- General'!Q30</f>
        <v>3711086.2596395556</v>
      </c>
      <c r="E29" s="20">
        <f t="shared" si="0"/>
        <v>14379032.18</v>
      </c>
    </row>
    <row r="30" spans="1:5" x14ac:dyDescent="0.25">
      <c r="A30" s="15">
        <v>27</v>
      </c>
      <c r="B30" s="16" t="s">
        <v>102</v>
      </c>
      <c r="C30" s="41">
        <f>'Rev Account- Life'!J31</f>
        <v>1531747.035665151</v>
      </c>
      <c r="D30" s="41">
        <f>'Rev Account- General'!Q31</f>
        <v>1996907.9643348493</v>
      </c>
      <c r="E30" s="20">
        <f t="shared" si="0"/>
        <v>3528655</v>
      </c>
    </row>
    <row r="31" spans="1:5" x14ac:dyDescent="0.25">
      <c r="A31" s="15">
        <v>28</v>
      </c>
      <c r="B31" s="16" t="s">
        <v>103</v>
      </c>
      <c r="C31" s="41">
        <f>'Rev Account- Life'!J32</f>
        <v>9136198.8846952915</v>
      </c>
      <c r="D31" s="41">
        <f>'Rev Account- General'!Q32</f>
        <v>1714178.2953047068</v>
      </c>
      <c r="E31" s="20">
        <f t="shared" si="0"/>
        <v>10850377.179999998</v>
      </c>
    </row>
    <row r="32" spans="1:5" ht="15.75" thickBot="1" x14ac:dyDescent="0.3">
      <c r="A32" s="17">
        <v>29</v>
      </c>
      <c r="B32" s="18" t="s">
        <v>104</v>
      </c>
      <c r="C32" s="42">
        <f>'Rev Account- Life'!J33</f>
        <v>9136198.8846952915</v>
      </c>
      <c r="D32" s="42">
        <f>'Rev Account- General'!Q33</f>
        <v>1714178.2953047068</v>
      </c>
      <c r="E32" s="21">
        <f t="shared" si="0"/>
        <v>10850377.179999998</v>
      </c>
    </row>
    <row r="33" spans="1:5" x14ac:dyDescent="0.25">
      <c r="A33" s="11"/>
      <c r="B33" s="11"/>
      <c r="C33" s="11"/>
      <c r="D33" s="11"/>
      <c r="E33" s="11"/>
    </row>
    <row r="34" spans="1:5" x14ac:dyDescent="0.25">
      <c r="A34" s="11"/>
      <c r="B34" s="11"/>
      <c r="C34" s="11"/>
      <c r="D34" s="11"/>
      <c r="E34" s="11"/>
    </row>
  </sheetData>
  <mergeCells count="2">
    <mergeCell ref="A1:E1"/>
    <mergeCell ref="A2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Balance Sheet- Industry</vt:lpstr>
      <vt:lpstr>Balance Sheet- Life</vt:lpstr>
      <vt:lpstr>Balance Sheet- General</vt:lpstr>
      <vt:lpstr>Revenue Account</vt:lpstr>
      <vt:lpstr>Rev Account- Life</vt:lpstr>
      <vt:lpstr>Rev Account- General</vt:lpstr>
      <vt:lpstr>Rev Acc Totals</vt:lpstr>
    </vt:vector>
  </TitlesOfParts>
  <Company>Government of Belize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Phylicia Usher</dc:creator>
  <cp:lastModifiedBy>Lizette Coc</cp:lastModifiedBy>
  <dcterms:created xsi:type="dcterms:W3CDTF">2017-05-08T14:39:37Z</dcterms:created>
  <dcterms:modified xsi:type="dcterms:W3CDTF">2023-01-26T20:28:29Z</dcterms:modified>
</cp:coreProperties>
</file>