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/>
  <mc:AlternateContent xmlns:mc="http://schemas.openxmlformats.org/markup-compatibility/2006">
    <mc:Choice Requires="x15">
      <x15ac:absPath xmlns:x15ac="http://schemas.microsoft.com/office/spreadsheetml/2010/11/ac" url="L:\Supervisor of Insurance\Insurance\Financial Analyst\Assistant Financial Analyst\Special Stats Compilation\WEBSITE\Audited Balance Sheet and Revenue Account 2015-2021\2016\"/>
    </mc:Choice>
  </mc:AlternateContent>
  <xr:revisionPtr revIDLastSave="0" documentId="13_ncr:1_{3971BA81-4874-4F7C-BBDE-A0C3E4F1F3B1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Balance Sheet- Industry" sheetId="1" r:id="rId1"/>
    <sheet name="Balance Sheet- Life" sheetId="3" r:id="rId2"/>
    <sheet name="Balance Sheet- General" sheetId="4" r:id="rId3"/>
    <sheet name="Revenue Account" sheetId="2" r:id="rId4"/>
    <sheet name="Rev Account- Life" sheetId="5" r:id="rId5"/>
    <sheet name="Rev Account- General" sheetId="6" r:id="rId6"/>
    <sheet name="Rev Acc Totals" sheetId="7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" i="7" l="1"/>
  <c r="C6" i="7"/>
  <c r="C7" i="7"/>
  <c r="C8" i="7"/>
  <c r="C9" i="7"/>
  <c r="C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4" i="7"/>
  <c r="J6" i="5"/>
  <c r="J7" i="5"/>
  <c r="J8" i="5"/>
  <c r="J9" i="5"/>
  <c r="J10" i="5"/>
  <c r="J11" i="5"/>
  <c r="J12" i="5"/>
  <c r="J13" i="5"/>
  <c r="J14" i="5"/>
  <c r="J15" i="5"/>
  <c r="J16" i="5"/>
  <c r="J17" i="5"/>
  <c r="J18" i="5"/>
  <c r="J19" i="5"/>
  <c r="J20" i="5"/>
  <c r="J21" i="5"/>
  <c r="J22" i="5"/>
  <c r="J23" i="5"/>
  <c r="J24" i="5"/>
  <c r="J25" i="5"/>
  <c r="J26" i="5"/>
  <c r="J27" i="5"/>
  <c r="J28" i="5"/>
  <c r="J29" i="5"/>
  <c r="J30" i="5"/>
  <c r="J31" i="5"/>
  <c r="J32" i="5"/>
  <c r="J33" i="5"/>
  <c r="J5" i="5"/>
  <c r="D5" i="7"/>
  <c r="D6" i="7"/>
  <c r="D7" i="7"/>
  <c r="D8" i="7"/>
  <c r="D9" i="7"/>
  <c r="D10" i="7"/>
  <c r="D11" i="7"/>
  <c r="D12" i="7"/>
  <c r="D13" i="7"/>
  <c r="D14" i="7"/>
  <c r="D15" i="7"/>
  <c r="D16" i="7"/>
  <c r="D17" i="7"/>
  <c r="D18" i="7"/>
  <c r="D19" i="7"/>
  <c r="D20" i="7"/>
  <c r="D21" i="7"/>
  <c r="D22" i="7"/>
  <c r="D23" i="7"/>
  <c r="D24" i="7"/>
  <c r="D25" i="7"/>
  <c r="D26" i="7"/>
  <c r="D27" i="7"/>
  <c r="D28" i="7"/>
  <c r="D29" i="7"/>
  <c r="D30" i="7"/>
  <c r="D31" i="7"/>
  <c r="D32" i="7"/>
  <c r="D4" i="7"/>
  <c r="Q6" i="6"/>
  <c r="Q7" i="6"/>
  <c r="Q8" i="6"/>
  <c r="Q9" i="6"/>
  <c r="Q10" i="6"/>
  <c r="Q11" i="6"/>
  <c r="Q12" i="6"/>
  <c r="Q13" i="6"/>
  <c r="Q14" i="6"/>
  <c r="Q15" i="6"/>
  <c r="Q16" i="6"/>
  <c r="Q17" i="6"/>
  <c r="Q18" i="6"/>
  <c r="Q19" i="6"/>
  <c r="Q20" i="6"/>
  <c r="Q21" i="6"/>
  <c r="Q22" i="6"/>
  <c r="Q23" i="6"/>
  <c r="Q24" i="6"/>
  <c r="Q25" i="6"/>
  <c r="Q26" i="6"/>
  <c r="Q27" i="6"/>
  <c r="Q28" i="6"/>
  <c r="Q29" i="6"/>
  <c r="Q30" i="6"/>
  <c r="Q31" i="6"/>
  <c r="Q32" i="6"/>
  <c r="Q33" i="6"/>
  <c r="Q5" i="6"/>
  <c r="Y6" i="2"/>
  <c r="Y7" i="2"/>
  <c r="Y8" i="2"/>
  <c r="Y9" i="2"/>
  <c r="Y10" i="2"/>
  <c r="Y11" i="2"/>
  <c r="Y12" i="2"/>
  <c r="Y13" i="2"/>
  <c r="Y14" i="2"/>
  <c r="Y15" i="2"/>
  <c r="Y16" i="2"/>
  <c r="Y17" i="2"/>
  <c r="Y18" i="2"/>
  <c r="Y19" i="2"/>
  <c r="Y20" i="2"/>
  <c r="Y21" i="2"/>
  <c r="Y22" i="2"/>
  <c r="Y23" i="2"/>
  <c r="Y24" i="2"/>
  <c r="Y25" i="2"/>
  <c r="Y26" i="2"/>
  <c r="Y27" i="2"/>
  <c r="Y28" i="2"/>
  <c r="Y29" i="2"/>
  <c r="Y30" i="2"/>
  <c r="Y31" i="2"/>
  <c r="Y32" i="2"/>
  <c r="Y33" i="2"/>
  <c r="Y5" i="2"/>
  <c r="S6" i="2"/>
  <c r="S7" i="2"/>
  <c r="S8" i="2"/>
  <c r="S9" i="2"/>
  <c r="S10" i="2"/>
  <c r="S11" i="2"/>
  <c r="S12" i="2"/>
  <c r="S13" i="2"/>
  <c r="S14" i="2"/>
  <c r="S15" i="2"/>
  <c r="S16" i="2"/>
  <c r="S17" i="2"/>
  <c r="S18" i="2"/>
  <c r="S19" i="2"/>
  <c r="S20" i="2"/>
  <c r="S21" i="2"/>
  <c r="S22" i="2"/>
  <c r="S23" i="2"/>
  <c r="S24" i="2"/>
  <c r="S25" i="2"/>
  <c r="S26" i="2"/>
  <c r="S27" i="2"/>
  <c r="S28" i="2"/>
  <c r="S29" i="2"/>
  <c r="S30" i="2"/>
  <c r="S31" i="2"/>
  <c r="S32" i="2"/>
  <c r="S33" i="2"/>
  <c r="S5" i="2"/>
  <c r="Z7" i="2" l="1"/>
  <c r="E16" i="7"/>
  <c r="E28" i="7"/>
  <c r="E4" i="7"/>
  <c r="Z27" i="2"/>
  <c r="Z14" i="2"/>
  <c r="Z21" i="2"/>
  <c r="Z8" i="2"/>
  <c r="Z32" i="2"/>
  <c r="Z26" i="2"/>
  <c r="Z20" i="2"/>
  <c r="Z13" i="2"/>
  <c r="Z18" i="2"/>
  <c r="Z6" i="2"/>
  <c r="Z24" i="2"/>
  <c r="Z17" i="2"/>
  <c r="Z11" i="2"/>
  <c r="Z5" i="2"/>
  <c r="Z29" i="2"/>
  <c r="Z23" i="2"/>
  <c r="Z19" i="2"/>
  <c r="E14" i="7"/>
  <c r="Z28" i="2"/>
  <c r="Z22" i="2"/>
  <c r="Z15" i="2"/>
  <c r="Z9" i="2"/>
  <c r="E27" i="7"/>
  <c r="E10" i="7"/>
  <c r="Z30" i="2"/>
  <c r="E7" i="7"/>
  <c r="Z25" i="2"/>
  <c r="Z12" i="2"/>
  <c r="E13" i="7"/>
  <c r="Z33" i="2"/>
  <c r="Z16" i="2"/>
  <c r="Z10" i="2"/>
  <c r="E26" i="7"/>
  <c r="E23" i="7"/>
  <c r="E20" i="7"/>
  <c r="E17" i="7"/>
  <c r="E12" i="7"/>
  <c r="E6" i="7"/>
  <c r="E31" i="7"/>
  <c r="E25" i="7"/>
  <c r="E8" i="7"/>
  <c r="E5" i="7"/>
  <c r="Z31" i="2"/>
  <c r="E30" i="7"/>
  <c r="E22" i="7"/>
  <c r="E32" i="7"/>
  <c r="E29" i="7"/>
  <c r="E24" i="7"/>
  <c r="E18" i="7"/>
  <c r="E15" i="7"/>
  <c r="E19" i="7"/>
  <c r="E21" i="7"/>
  <c r="E9" i="7"/>
  <c r="E11" i="7"/>
</calcChain>
</file>

<file path=xl/sharedStrings.xml><?xml version="1.0" encoding="utf-8"?>
<sst xmlns="http://schemas.openxmlformats.org/spreadsheetml/2006/main" count="347" uniqueCount="128">
  <si>
    <t xml:space="preserve">Description </t>
  </si>
  <si>
    <t>ASSETS</t>
  </si>
  <si>
    <t>LIABILITIES</t>
  </si>
  <si>
    <t>30.Total Insurance Liabilities (Sum of Rows 24 to 29)</t>
  </si>
  <si>
    <t>Insurance Industry</t>
  </si>
  <si>
    <t>Cash on Hand, Fixed Deposits and Savings</t>
  </si>
  <si>
    <t>Certificates of Deposits and Term Deposits</t>
  </si>
  <si>
    <t>Government Securities</t>
  </si>
  <si>
    <t>Company Bonds, Debentures and Other Company Securities</t>
  </si>
  <si>
    <t>Investments in Real Estate</t>
  </si>
  <si>
    <t>Secured Loans (Including Mortgages)</t>
  </si>
  <si>
    <t>Shares (Preferred or Ordinary Shares)</t>
  </si>
  <si>
    <t>Unit trusts and mutual funds</t>
  </si>
  <si>
    <t>Equities (stock)</t>
  </si>
  <si>
    <t xml:space="preserve">Investments in Related Parties </t>
  </si>
  <si>
    <t>Policy Loans</t>
  </si>
  <si>
    <t xml:space="preserve">Other Investments </t>
  </si>
  <si>
    <t xml:space="preserve">Total Cash, Loans &amp; Investments </t>
  </si>
  <si>
    <t>Re-insurers’ share of insurance provisions</t>
  </si>
  <si>
    <t>Accounts Receivable</t>
  </si>
  <si>
    <t>Premiums Due</t>
  </si>
  <si>
    <t>Amounts Due from Affiliates, Agents and Staff (Loans)</t>
  </si>
  <si>
    <t>Prepayments and Deposits</t>
  </si>
  <si>
    <t>Intangible Assets</t>
  </si>
  <si>
    <t xml:space="preserve">Fixed assets </t>
  </si>
  <si>
    <t xml:space="preserve">Accrued and deferred assets </t>
  </si>
  <si>
    <t>Other assets (Specify) (I.e. Other Accounts Receivables etc)</t>
  </si>
  <si>
    <t xml:space="preserve">Total Assets </t>
  </si>
  <si>
    <t>Unearned Premium Provision (Ref: C10a)</t>
  </si>
  <si>
    <t>Unexpired Risk Provision (Ref: C10b)</t>
  </si>
  <si>
    <t>Claims Provision (Claims outstanding reserves + Claims IBNR)</t>
  </si>
  <si>
    <t xml:space="preserve">Catastrophe Provision </t>
  </si>
  <si>
    <t>Life Insurance and Annuity Reserves</t>
  </si>
  <si>
    <t xml:space="preserve">Deposit Administration Funds </t>
  </si>
  <si>
    <t>Other insurance liabilities (specify)</t>
  </si>
  <si>
    <t>Accounts Payable (Trade Payables, Commissions Payable, Tax Payable,  Etc.)</t>
  </si>
  <si>
    <t>Other insurance liabilities</t>
  </si>
  <si>
    <t>Accruals and Other</t>
  </si>
  <si>
    <t>Amounts Due to Related Parties</t>
  </si>
  <si>
    <t>Bank Loans and Overdrafts</t>
  </si>
  <si>
    <t>Other Liabilities (Specify)</t>
  </si>
  <si>
    <t>Total Liabilities</t>
  </si>
  <si>
    <t>Share Capital</t>
  </si>
  <si>
    <t>Retained Earnings</t>
  </si>
  <si>
    <t>Contributed Capital</t>
  </si>
  <si>
    <t>Share Premium</t>
  </si>
  <si>
    <t>Equalization Reserves</t>
  </si>
  <si>
    <t>Re-evaluation Reserves</t>
  </si>
  <si>
    <t>Share Subscription</t>
  </si>
  <si>
    <t>Accumulated Gains/Losses</t>
  </si>
  <si>
    <t>Head Office Account</t>
  </si>
  <si>
    <t>Total Capital and Reserves</t>
  </si>
  <si>
    <t>Row</t>
  </si>
  <si>
    <t>Description</t>
  </si>
  <si>
    <t>Accident &amp; Sickness</t>
  </si>
  <si>
    <t>Aviation</t>
  </si>
  <si>
    <t>Bond &amp; Fidelity</t>
  </si>
  <si>
    <t>Goods in transit</t>
  </si>
  <si>
    <t>Health/ Medical</t>
  </si>
  <si>
    <t xml:space="preserve">General Liability </t>
  </si>
  <si>
    <t>Public Liability</t>
  </si>
  <si>
    <t>Employer's Liability</t>
  </si>
  <si>
    <t>Professional Indemnity</t>
  </si>
  <si>
    <t>Marine Hull</t>
  </si>
  <si>
    <t>Marine Liability</t>
  </si>
  <si>
    <t>Micro Insurance</t>
  </si>
  <si>
    <t>Motor</t>
  </si>
  <si>
    <t>Property</t>
  </si>
  <si>
    <t>Title</t>
  </si>
  <si>
    <t>Subtotal</t>
  </si>
  <si>
    <t xml:space="preserve">Creditor Life  </t>
  </si>
  <si>
    <t>Industrial Life</t>
  </si>
  <si>
    <t xml:space="preserve">Ordinary Life </t>
  </si>
  <si>
    <t xml:space="preserve">Annuities </t>
  </si>
  <si>
    <t xml:space="preserve">Registered Retirement Plan </t>
  </si>
  <si>
    <t>Total</t>
  </si>
  <si>
    <t>Gross Premiums Written</t>
  </si>
  <si>
    <t>Reinsurance Ceded</t>
  </si>
  <si>
    <t>Net Premiums Written</t>
  </si>
  <si>
    <t>Reserve for Unearned Premiums B/F</t>
  </si>
  <si>
    <t>Reserve for Unearned Premiums C/F</t>
  </si>
  <si>
    <t>Net Premiums Earned</t>
  </si>
  <si>
    <t>Claims Paid (For Life Companies- Deaths)</t>
  </si>
  <si>
    <t>Claims Outstanding B/F</t>
  </si>
  <si>
    <t>Claims Outstanding C/F</t>
  </si>
  <si>
    <t>Claims Incurred But Not Reported B/F</t>
  </si>
  <si>
    <t>Claims Incurred But Not Reported C/F</t>
  </si>
  <si>
    <t>Incurred Claims (Gross)</t>
  </si>
  <si>
    <t>Reinsurance Recoveries</t>
  </si>
  <si>
    <t>Incurred Claims (Net)</t>
  </si>
  <si>
    <t>Change in life insurance and annuity provisions</t>
  </si>
  <si>
    <t>Total claims and policy holder benefits expense</t>
  </si>
  <si>
    <t xml:space="preserve">Commissions paid </t>
  </si>
  <si>
    <t>Reinsurance commissions received</t>
  </si>
  <si>
    <t>Net Commission Expense</t>
  </si>
  <si>
    <t xml:space="preserve">Management Expenses </t>
  </si>
  <si>
    <t>Total Underwriting Expenses</t>
  </si>
  <si>
    <t>Underwriting Income (Loss)</t>
  </si>
  <si>
    <t>Investment Income</t>
  </si>
  <si>
    <t xml:space="preserve">Other Revenue  </t>
  </si>
  <si>
    <t>Net operating income</t>
  </si>
  <si>
    <t>Net Income before tax</t>
  </si>
  <si>
    <t xml:space="preserve">Tax </t>
  </si>
  <si>
    <t>Net Income after tax</t>
  </si>
  <si>
    <t>Transfer to retained earnings</t>
  </si>
  <si>
    <t xml:space="preserve">Insurance Industry  </t>
  </si>
  <si>
    <t>Life Insurance Companies</t>
  </si>
  <si>
    <t xml:space="preserve"> Total Cash, Loans &amp; Investments </t>
  </si>
  <si>
    <t xml:space="preserve">Total Capital and Reserves </t>
  </si>
  <si>
    <t xml:space="preserve">Total Insurance Liabilities </t>
  </si>
  <si>
    <t xml:space="preserve"> Unearned Premium Provision (Ref: C10a)</t>
  </si>
  <si>
    <t>General Insurance Companies</t>
  </si>
  <si>
    <t>Life Classes</t>
  </si>
  <si>
    <t>General Classes</t>
  </si>
  <si>
    <t xml:space="preserve">Total Capital and Reserves  </t>
  </si>
  <si>
    <t xml:space="preserve"> Equalization Reserves</t>
  </si>
  <si>
    <t xml:space="preserve">Total Liabilities </t>
  </si>
  <si>
    <t>Other Liabilities</t>
  </si>
  <si>
    <t>Total Assets</t>
  </si>
  <si>
    <t xml:space="preserve">Other assets </t>
  </si>
  <si>
    <t>Other types of Liability (Fronted)</t>
  </si>
  <si>
    <t>Audited Revenue Account</t>
  </si>
  <si>
    <t>Audited Balance Sheet</t>
  </si>
  <si>
    <t xml:space="preserve">Audited Balance Sheet </t>
  </si>
  <si>
    <t>For year ended 31st December 2016</t>
  </si>
  <si>
    <t>For the year ended 31st December 2016</t>
  </si>
  <si>
    <t>For Year Ended 31st December 2016</t>
  </si>
  <si>
    <t>As at 31st December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</si>
</sst>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(* #,##0_);_(* \(#,##0\);_(* &quot;-&quot;_);_(@_)"/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-* #,##0_-;\-* #,##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indexed="8"/>
      <name val="Times New Roman"/>
      <family val="1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</font>
    <font>
      <sz val="11"/>
      <name val="Times New Roman"/>
      <family val="1"/>
    </font>
    <font>
      <b/>
      <sz val="14"/>
      <color theme="1"/>
      <name val="Times New Roman"/>
      <family val="1"/>
    </font>
    <font>
      <sz val="12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97">
    <xf numFmtId="0" fontId="0" fillId="0" borderId="0" xfId="0"/>
    <xf numFmtId="0" fontId="2" fillId="3" borderId="4" xfId="0" applyFont="1" applyFill="1" applyBorder="1" applyAlignment="1">
      <alignment vertical="top" wrapText="1"/>
    </xf>
    <xf numFmtId="0" fontId="2" fillId="3" borderId="5" xfId="0" applyFont="1" applyFill="1" applyBorder="1" applyAlignment="1">
      <alignment vertical="top" wrapText="1"/>
    </xf>
    <xf numFmtId="0" fontId="0" fillId="2" borderId="0" xfId="0" applyFill="1"/>
    <xf numFmtId="165" fontId="0" fillId="0" borderId="0" xfId="0" applyNumberFormat="1"/>
    <xf numFmtId="41" fontId="0" fillId="0" borderId="0" xfId="0" applyNumberFormat="1"/>
    <xf numFmtId="166" fontId="3" fillId="2" borderId="1" xfId="2" applyNumberFormat="1" applyFont="1" applyFill="1" applyBorder="1" applyAlignment="1">
      <alignment horizontal="center" vertical="center" wrapText="1"/>
    </xf>
    <xf numFmtId="166" fontId="3" fillId="2" borderId="14" xfId="2" applyNumberFormat="1" applyFont="1" applyFill="1" applyBorder="1" applyAlignment="1">
      <alignment horizontal="center" vertical="center" wrapText="1"/>
    </xf>
    <xf numFmtId="166" fontId="3" fillId="2" borderId="11" xfId="2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5" fillId="2" borderId="0" xfId="0" applyFont="1" applyFill="1"/>
    <xf numFmtId="166" fontId="5" fillId="2" borderId="0" xfId="0" applyNumberFormat="1" applyFont="1" applyFill="1"/>
    <xf numFmtId="0" fontId="5" fillId="2" borderId="10" xfId="0" applyFont="1" applyFill="1" applyBorder="1" applyAlignment="1">
      <alignment horizontal="center"/>
    </xf>
    <xf numFmtId="0" fontId="5" fillId="2" borderId="10" xfId="0" applyFont="1" applyFill="1" applyBorder="1"/>
    <xf numFmtId="0" fontId="5" fillId="2" borderId="6" xfId="0" applyFont="1" applyFill="1" applyBorder="1" applyAlignment="1">
      <alignment horizontal="center"/>
    </xf>
    <xf numFmtId="0" fontId="5" fillId="2" borderId="6" xfId="0" applyFont="1" applyFill="1" applyBorder="1"/>
    <xf numFmtId="0" fontId="5" fillId="2" borderId="7" xfId="0" applyFont="1" applyFill="1" applyBorder="1" applyAlignment="1">
      <alignment horizontal="center"/>
    </xf>
    <xf numFmtId="0" fontId="5" fillId="2" borderId="7" xfId="0" applyFont="1" applyFill="1" applyBorder="1"/>
    <xf numFmtId="0" fontId="5" fillId="0" borderId="0" xfId="0" applyFont="1"/>
    <xf numFmtId="166" fontId="5" fillId="2" borderId="8" xfId="0" applyNumberFormat="1" applyFont="1" applyFill="1" applyBorder="1"/>
    <xf numFmtId="166" fontId="5" fillId="2" borderId="9" xfId="0" applyNumberFormat="1" applyFont="1" applyFill="1" applyBorder="1"/>
    <xf numFmtId="0" fontId="6" fillId="2" borderId="4" xfId="0" applyFont="1" applyFill="1" applyBorder="1" applyAlignment="1">
      <alignment vertical="top" wrapText="1"/>
    </xf>
    <xf numFmtId="41" fontId="6" fillId="2" borderId="5" xfId="0" applyNumberFormat="1" applyFont="1" applyFill="1" applyBorder="1" applyAlignment="1">
      <alignment vertical="top" wrapText="1"/>
    </xf>
    <xf numFmtId="0" fontId="6" fillId="2" borderId="1" xfId="0" applyFont="1" applyFill="1" applyBorder="1" applyAlignment="1">
      <alignment wrapText="1"/>
    </xf>
    <xf numFmtId="0" fontId="6" fillId="2" borderId="1" xfId="0" applyFont="1" applyFill="1" applyBorder="1" applyAlignment="1">
      <alignment vertical="top" wrapText="1"/>
    </xf>
    <xf numFmtId="0" fontId="7" fillId="3" borderId="4" xfId="0" applyFont="1" applyFill="1" applyBorder="1" applyAlignment="1">
      <alignment vertical="top" wrapText="1"/>
    </xf>
    <xf numFmtId="41" fontId="7" fillId="3" borderId="5" xfId="0" applyNumberFormat="1" applyFont="1" applyFill="1" applyBorder="1" applyAlignment="1">
      <alignment vertical="top" wrapText="1"/>
    </xf>
    <xf numFmtId="0" fontId="8" fillId="2" borderId="4" xfId="0" applyFont="1" applyFill="1" applyBorder="1" applyAlignment="1">
      <alignment vertical="top" wrapText="1"/>
    </xf>
    <xf numFmtId="0" fontId="7" fillId="0" borderId="2" xfId="0" applyFont="1" applyBorder="1" applyAlignment="1">
      <alignment horizontal="center" vertical="top" wrapText="1"/>
    </xf>
    <xf numFmtId="0" fontId="7" fillId="3" borderId="5" xfId="0" applyFont="1" applyFill="1" applyBorder="1" applyAlignment="1">
      <alignment vertical="top" wrapText="1"/>
    </xf>
    <xf numFmtId="165" fontId="7" fillId="3" borderId="5" xfId="1" applyNumberFormat="1" applyFont="1" applyFill="1" applyBorder="1" applyAlignment="1">
      <alignment vertical="top" wrapText="1"/>
    </xf>
    <xf numFmtId="10" fontId="5" fillId="2" borderId="0" xfId="0" applyNumberFormat="1" applyFont="1" applyFill="1"/>
    <xf numFmtId="166" fontId="5" fillId="2" borderId="23" xfId="0" applyNumberFormat="1" applyFont="1" applyFill="1" applyBorder="1"/>
    <xf numFmtId="166" fontId="5" fillId="2" borderId="4" xfId="0" applyNumberFormat="1" applyFont="1" applyFill="1" applyBorder="1"/>
    <xf numFmtId="43" fontId="0" fillId="0" borderId="0" xfId="1" applyFont="1"/>
    <xf numFmtId="166" fontId="5" fillId="2" borderId="15" xfId="0" applyNumberFormat="1" applyFont="1" applyFill="1" applyBorder="1"/>
    <xf numFmtId="0" fontId="7" fillId="4" borderId="4" xfId="0" applyFont="1" applyFill="1" applyBorder="1" applyAlignment="1">
      <alignment vertical="top" wrapText="1"/>
    </xf>
    <xf numFmtId="41" fontId="7" fillId="4" borderId="5" xfId="0" applyNumberFormat="1" applyFont="1" applyFill="1" applyBorder="1" applyAlignment="1">
      <alignment vertical="top" wrapText="1"/>
    </xf>
    <xf numFmtId="165" fontId="7" fillId="4" borderId="5" xfId="1" applyNumberFormat="1" applyFont="1" applyFill="1" applyBorder="1" applyAlignment="1">
      <alignment vertical="top" wrapText="1"/>
    </xf>
    <xf numFmtId="0" fontId="7" fillId="0" borderId="1" xfId="0" applyFont="1" applyBorder="1" applyAlignment="1">
      <alignment horizontal="left" vertical="top" wrapText="1"/>
    </xf>
    <xf numFmtId="166" fontId="5" fillId="2" borderId="16" xfId="0" applyNumberFormat="1" applyFont="1" applyFill="1" applyBorder="1"/>
    <xf numFmtId="166" fontId="5" fillId="2" borderId="6" xfId="0" applyNumberFormat="1" applyFont="1" applyFill="1" applyBorder="1"/>
    <xf numFmtId="166" fontId="5" fillId="2" borderId="7" xfId="0" applyNumberFormat="1" applyFont="1" applyFill="1" applyBorder="1"/>
    <xf numFmtId="166" fontId="5" fillId="2" borderId="18" xfId="0" applyNumberFormat="1" applyFont="1" applyFill="1" applyBorder="1"/>
    <xf numFmtId="166" fontId="5" fillId="2" borderId="20" xfId="0" applyNumberFormat="1" applyFont="1" applyFill="1" applyBorder="1"/>
    <xf numFmtId="166" fontId="5" fillId="2" borderId="22" xfId="0" applyNumberFormat="1" applyFont="1" applyFill="1" applyBorder="1"/>
    <xf numFmtId="166" fontId="3" fillId="2" borderId="12" xfId="2" applyNumberFormat="1" applyFont="1" applyFill="1" applyBorder="1" applyAlignment="1">
      <alignment horizontal="center" vertical="center" wrapText="1"/>
    </xf>
    <xf numFmtId="165" fontId="5" fillId="2" borderId="15" xfId="1" applyNumberFormat="1" applyFont="1" applyFill="1" applyBorder="1"/>
    <xf numFmtId="165" fontId="5" fillId="2" borderId="8" xfId="1" applyNumberFormat="1" applyFont="1" applyFill="1" applyBorder="1"/>
    <xf numFmtId="165" fontId="5" fillId="2" borderId="9" xfId="1" applyNumberFormat="1" applyFont="1" applyFill="1" applyBorder="1"/>
    <xf numFmtId="165" fontId="5" fillId="2" borderId="19" xfId="1" applyNumberFormat="1" applyFont="1" applyFill="1" applyBorder="1"/>
    <xf numFmtId="165" fontId="5" fillId="0" borderId="16" xfId="1" applyNumberFormat="1" applyFont="1" applyFill="1" applyBorder="1"/>
    <xf numFmtId="165" fontId="5" fillId="0" borderId="6" xfId="1" applyNumberFormat="1" applyFont="1" applyFill="1" applyBorder="1"/>
    <xf numFmtId="165" fontId="5" fillId="0" borderId="6" xfId="1" applyNumberFormat="1" applyFont="1" applyBorder="1"/>
    <xf numFmtId="165" fontId="5" fillId="0" borderId="7" xfId="1" applyNumberFormat="1" applyFont="1" applyBorder="1"/>
    <xf numFmtId="165" fontId="5" fillId="2" borderId="10" xfId="1" applyNumberFormat="1" applyFont="1" applyFill="1" applyBorder="1"/>
    <xf numFmtId="165" fontId="5" fillId="2" borderId="6" xfId="1" applyNumberFormat="1" applyFont="1" applyFill="1" applyBorder="1"/>
    <xf numFmtId="165" fontId="5" fillId="2" borderId="7" xfId="1" applyNumberFormat="1" applyFont="1" applyFill="1" applyBorder="1"/>
    <xf numFmtId="165" fontId="10" fillId="0" borderId="15" xfId="0" applyNumberFormat="1" applyFont="1" applyBorder="1" applyAlignment="1">
      <alignment horizontal="center" vertical="center"/>
    </xf>
    <xf numFmtId="165" fontId="10" fillId="0" borderId="8" xfId="0" applyNumberFormat="1" applyFont="1" applyBorder="1" applyAlignment="1">
      <alignment horizontal="center" vertical="center"/>
    </xf>
    <xf numFmtId="165" fontId="10" fillId="0" borderId="9" xfId="0" applyNumberFormat="1" applyFont="1" applyBorder="1" applyAlignment="1">
      <alignment horizontal="center" vertical="center"/>
    </xf>
    <xf numFmtId="166" fontId="5" fillId="2" borderId="17" xfId="0" applyNumberFormat="1" applyFont="1" applyFill="1" applyBorder="1"/>
    <xf numFmtId="166" fontId="5" fillId="2" borderId="19" xfId="0" applyNumberFormat="1" applyFont="1" applyFill="1" applyBorder="1"/>
    <xf numFmtId="166" fontId="5" fillId="2" borderId="21" xfId="0" applyNumberFormat="1" applyFont="1" applyFill="1" applyBorder="1"/>
    <xf numFmtId="0" fontId="3" fillId="0" borderId="1" xfId="0" applyFont="1" applyBorder="1" applyAlignment="1">
      <alignment horizontal="center"/>
    </xf>
    <xf numFmtId="165" fontId="10" fillId="0" borderId="23" xfId="0" applyNumberFormat="1" applyFont="1" applyBorder="1"/>
    <xf numFmtId="165" fontId="10" fillId="0" borderId="15" xfId="0" applyNumberFormat="1" applyFont="1" applyBorder="1"/>
    <xf numFmtId="165" fontId="10" fillId="0" borderId="4" xfId="0" applyNumberFormat="1" applyFont="1" applyBorder="1"/>
    <xf numFmtId="165" fontId="5" fillId="2" borderId="18" xfId="1" applyNumberFormat="1" applyFont="1" applyFill="1" applyBorder="1"/>
    <xf numFmtId="165" fontId="5" fillId="2" borderId="17" xfId="1" applyNumberFormat="1" applyFont="1" applyFill="1" applyBorder="1"/>
    <xf numFmtId="165" fontId="5" fillId="2" borderId="16" xfId="1" applyNumberFormat="1" applyFont="1" applyFill="1" applyBorder="1"/>
    <xf numFmtId="165" fontId="5" fillId="2" borderId="20" xfId="1" applyNumberFormat="1" applyFont="1" applyFill="1" applyBorder="1"/>
    <xf numFmtId="165" fontId="5" fillId="2" borderId="22" xfId="1" applyNumberFormat="1" applyFont="1" applyFill="1" applyBorder="1"/>
    <xf numFmtId="165" fontId="5" fillId="2" borderId="21" xfId="1" applyNumberFormat="1" applyFont="1" applyFill="1" applyBorder="1"/>
    <xf numFmtId="0" fontId="3" fillId="2" borderId="3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/>
    </xf>
    <xf numFmtId="166" fontId="3" fillId="2" borderId="1" xfId="2" applyNumberFormat="1" applyFont="1" applyFill="1" applyBorder="1" applyAlignment="1">
      <alignment horizontal="center" wrapText="1"/>
    </xf>
    <xf numFmtId="0" fontId="3" fillId="2" borderId="12" xfId="0" applyFont="1" applyFill="1" applyBorder="1" applyAlignment="1">
      <alignment horizontal="center"/>
    </xf>
    <xf numFmtId="166" fontId="3" fillId="2" borderId="14" xfId="2" applyNumberFormat="1" applyFont="1" applyFill="1" applyBorder="1" applyAlignment="1">
      <alignment horizontal="center" wrapText="1"/>
    </xf>
    <xf numFmtId="166" fontId="3" fillId="2" borderId="11" xfId="2" applyNumberFormat="1" applyFont="1" applyFill="1" applyBorder="1" applyAlignment="1">
      <alignment horizontal="center" wrapText="1"/>
    </xf>
    <xf numFmtId="166" fontId="3" fillId="2" borderId="3" xfId="2" applyNumberFormat="1" applyFont="1" applyFill="1" applyBorder="1" applyAlignment="1">
      <alignment horizontal="center" wrapText="1"/>
    </xf>
    <xf numFmtId="0" fontId="3" fillId="0" borderId="12" xfId="0" applyFont="1" applyBorder="1" applyAlignment="1">
      <alignment horizontal="center"/>
    </xf>
    <xf numFmtId="0" fontId="3" fillId="2" borderId="1" xfId="0" applyFont="1" applyFill="1" applyBorder="1" applyAlignment="1">
      <alignment horizontal="center" wrapText="1"/>
    </xf>
    <xf numFmtId="0" fontId="3" fillId="2" borderId="11" xfId="0" applyFont="1" applyFill="1" applyBorder="1" applyAlignment="1">
      <alignment horizontal="center" wrapText="1"/>
    </xf>
    <xf numFmtId="0" fontId="9" fillId="0" borderId="0" xfId="0" applyFont="1" applyAlignment="1">
      <alignment horizontal="center"/>
    </xf>
    <xf numFmtId="0" fontId="9" fillId="0" borderId="13" xfId="0" applyFont="1" applyBorder="1" applyAlignment="1">
      <alignment horizontal="center"/>
    </xf>
    <xf numFmtId="0" fontId="9" fillId="2" borderId="0" xfId="0" applyFont="1" applyFill="1" applyAlignment="1">
      <alignment horizontal="center"/>
    </xf>
    <xf numFmtId="0" fontId="9" fillId="2" borderId="13" xfId="0" applyFont="1" applyFill="1" applyBorder="1" applyAlignment="1">
      <alignment horizontal="center"/>
    </xf>
    <xf numFmtId="165" fontId="5" fillId="0" borderId="15" xfId="1" applyNumberFormat="1" applyFont="1" applyFill="1" applyBorder="1"/>
    <xf numFmtId="165" fontId="5" fillId="0" borderId="17" xfId="1" applyNumberFormat="1" applyFont="1" applyFill="1" applyBorder="1"/>
    <xf numFmtId="165" fontId="5" fillId="0" borderId="8" xfId="1" applyNumberFormat="1" applyFont="1" applyFill="1" applyBorder="1"/>
    <xf numFmtId="165" fontId="5" fillId="0" borderId="19" xfId="1" applyNumberFormat="1" applyFont="1" applyFill="1" applyBorder="1"/>
    <xf numFmtId="165" fontId="5" fillId="0" borderId="8" xfId="1" applyNumberFormat="1" applyFont="1" applyBorder="1"/>
    <xf numFmtId="165" fontId="5" fillId="0" borderId="19" xfId="1" applyNumberFormat="1" applyFont="1" applyBorder="1"/>
    <xf numFmtId="165" fontId="5" fillId="0" borderId="9" xfId="1" applyNumberFormat="1" applyFont="1" applyBorder="1"/>
    <xf numFmtId="165" fontId="5" fillId="0" borderId="21" xfId="1" applyNumberFormat="1" applyFont="1" applyBorder="1"/>
  </cellXfs>
  <cellStyles count="3">
    <cellStyle name="Comma" xfId="1" builtinId="3"/>
    <cellStyle name="Comma 2" xfId="2" xr:uid="{00000000-0005-0000-0000-000001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53"/>
  <sheetViews>
    <sheetView tabSelected="1" workbookViewId="0">
      <selection activeCell="C1" sqref="C1"/>
    </sheetView>
  </sheetViews>
  <sheetFormatPr defaultRowHeight="15" x14ac:dyDescent="0.25"/>
  <cols>
    <col min="1" max="1" width="63.7109375" customWidth="1"/>
    <col min="2" max="2" width="17.140625" customWidth="1"/>
    <col min="4" max="4" width="15.28515625" bestFit="1" customWidth="1"/>
  </cols>
  <sheetData>
    <row r="1" spans="1:2" ht="18.75" x14ac:dyDescent="0.3">
      <c r="A1" s="85" t="s">
        <v>4</v>
      </c>
      <c r="B1" s="85"/>
    </row>
    <row r="2" spans="1:2" ht="18.75" x14ac:dyDescent="0.3">
      <c r="A2" s="85" t="s">
        <v>123</v>
      </c>
      <c r="B2" s="85"/>
    </row>
    <row r="3" spans="1:2" ht="19.5" thickBot="1" x14ac:dyDescent="0.35">
      <c r="A3" s="86" t="s">
        <v>127</v>
      </c>
      <c r="B3" s="86"/>
    </row>
    <row r="4" spans="1:2" ht="15.75" thickBot="1" x14ac:dyDescent="0.3">
      <c r="A4" s="40" t="s">
        <v>0</v>
      </c>
      <c r="B4" s="29" t="s">
        <v>75</v>
      </c>
    </row>
    <row r="5" spans="1:2" ht="15.75" thickBot="1" x14ac:dyDescent="0.3">
      <c r="A5" s="26" t="s">
        <v>1</v>
      </c>
      <c r="B5" s="30"/>
    </row>
    <row r="6" spans="1:2" ht="15.75" thickBot="1" x14ac:dyDescent="0.3">
      <c r="A6" s="22" t="s">
        <v>5</v>
      </c>
      <c r="B6" s="23">
        <v>48676682.870000005</v>
      </c>
    </row>
    <row r="7" spans="1:2" ht="15.75" thickBot="1" x14ac:dyDescent="0.3">
      <c r="A7" s="22" t="s">
        <v>6</v>
      </c>
      <c r="B7" s="23">
        <v>45448666.640000001</v>
      </c>
    </row>
    <row r="8" spans="1:2" ht="15.75" thickBot="1" x14ac:dyDescent="0.3">
      <c r="A8" s="22" t="s">
        <v>7</v>
      </c>
      <c r="B8" s="23">
        <v>62301872</v>
      </c>
    </row>
    <row r="9" spans="1:2" ht="15.75" thickBot="1" x14ac:dyDescent="0.3">
      <c r="A9" s="22" t="s">
        <v>8</v>
      </c>
      <c r="B9" s="23">
        <v>8040971</v>
      </c>
    </row>
    <row r="10" spans="1:2" ht="15.75" thickBot="1" x14ac:dyDescent="0.3">
      <c r="A10" s="22" t="s">
        <v>10</v>
      </c>
      <c r="B10" s="23">
        <v>23628589</v>
      </c>
    </row>
    <row r="11" spans="1:2" ht="15.75" thickBot="1" x14ac:dyDescent="0.3">
      <c r="A11" s="22" t="s">
        <v>9</v>
      </c>
      <c r="B11" s="23">
        <v>2434828</v>
      </c>
    </row>
    <row r="12" spans="1:2" ht="15.75" thickBot="1" x14ac:dyDescent="0.3">
      <c r="A12" s="22" t="s">
        <v>11</v>
      </c>
      <c r="B12" s="23">
        <v>1478279.85</v>
      </c>
    </row>
    <row r="13" spans="1:2" ht="15.75" thickBot="1" x14ac:dyDescent="0.3">
      <c r="A13" s="22" t="s">
        <v>12</v>
      </c>
      <c r="B13" s="23">
        <v>0</v>
      </c>
    </row>
    <row r="14" spans="1:2" ht="15.75" thickBot="1" x14ac:dyDescent="0.3">
      <c r="A14" s="22" t="s">
        <v>13</v>
      </c>
      <c r="B14" s="23">
        <v>124611</v>
      </c>
    </row>
    <row r="15" spans="1:2" ht="15.75" thickBot="1" x14ac:dyDescent="0.3">
      <c r="A15" s="22" t="s">
        <v>14</v>
      </c>
      <c r="B15" s="23">
        <v>0</v>
      </c>
    </row>
    <row r="16" spans="1:2" ht="15.75" thickBot="1" x14ac:dyDescent="0.3">
      <c r="A16" s="22" t="s">
        <v>15</v>
      </c>
      <c r="B16" s="23">
        <v>2998736</v>
      </c>
    </row>
    <row r="17" spans="1:4" ht="15.75" thickBot="1" x14ac:dyDescent="0.3">
      <c r="A17" s="22" t="s">
        <v>16</v>
      </c>
      <c r="B17" s="23">
        <v>0</v>
      </c>
    </row>
    <row r="18" spans="1:4" ht="15.75" thickBot="1" x14ac:dyDescent="0.3">
      <c r="A18" s="37" t="s">
        <v>17</v>
      </c>
      <c r="B18" s="38">
        <v>195133236.35999998</v>
      </c>
    </row>
    <row r="19" spans="1:4" ht="15.75" thickBot="1" x14ac:dyDescent="0.3">
      <c r="A19" s="22" t="s">
        <v>18</v>
      </c>
      <c r="B19" s="23">
        <v>10635263</v>
      </c>
    </row>
    <row r="20" spans="1:4" ht="15.75" thickBot="1" x14ac:dyDescent="0.3">
      <c r="A20" s="22" t="s">
        <v>19</v>
      </c>
      <c r="B20" s="23">
        <v>8125879.3900000006</v>
      </c>
    </row>
    <row r="21" spans="1:4" ht="15.75" thickBot="1" x14ac:dyDescent="0.3">
      <c r="A21" s="22" t="s">
        <v>20</v>
      </c>
      <c r="B21" s="23">
        <v>9893942</v>
      </c>
    </row>
    <row r="22" spans="1:4" ht="15.75" thickBot="1" x14ac:dyDescent="0.3">
      <c r="A22" s="24" t="s">
        <v>21</v>
      </c>
      <c r="B22" s="23">
        <v>9025165.1799999997</v>
      </c>
    </row>
    <row r="23" spans="1:4" ht="15.75" thickBot="1" x14ac:dyDescent="0.3">
      <c r="A23" s="22" t="s">
        <v>22</v>
      </c>
      <c r="B23" s="23">
        <v>1198471.4100000001</v>
      </c>
    </row>
    <row r="24" spans="1:4" ht="15.75" thickBot="1" x14ac:dyDescent="0.3">
      <c r="A24" s="22" t="s">
        <v>23</v>
      </c>
      <c r="B24" s="23">
        <v>8658467</v>
      </c>
    </row>
    <row r="25" spans="1:4" ht="15.75" thickBot="1" x14ac:dyDescent="0.3">
      <c r="A25" s="25" t="s">
        <v>24</v>
      </c>
      <c r="B25" s="23">
        <v>26050451.5</v>
      </c>
    </row>
    <row r="26" spans="1:4" ht="15.75" thickBot="1" x14ac:dyDescent="0.3">
      <c r="A26" s="22" t="s">
        <v>25</v>
      </c>
      <c r="B26" s="23">
        <v>404228</v>
      </c>
    </row>
    <row r="27" spans="1:4" ht="15.75" thickBot="1" x14ac:dyDescent="0.3">
      <c r="A27" s="22" t="s">
        <v>26</v>
      </c>
      <c r="B27" s="23">
        <v>2828780</v>
      </c>
    </row>
    <row r="28" spans="1:4" ht="15.75" thickBot="1" x14ac:dyDescent="0.3">
      <c r="A28" s="37" t="s">
        <v>27</v>
      </c>
      <c r="B28" s="38">
        <v>271953883.84000003</v>
      </c>
      <c r="D28" s="35"/>
    </row>
    <row r="29" spans="1:4" ht="15.75" thickBot="1" x14ac:dyDescent="0.3">
      <c r="A29" s="26" t="s">
        <v>2</v>
      </c>
      <c r="B29" s="27"/>
    </row>
    <row r="30" spans="1:4" ht="15.75" thickBot="1" x14ac:dyDescent="0.3">
      <c r="A30" s="22" t="s">
        <v>28</v>
      </c>
      <c r="B30" s="23">
        <v>19302597.350000001</v>
      </c>
    </row>
    <row r="31" spans="1:4" ht="15.75" thickBot="1" x14ac:dyDescent="0.3">
      <c r="A31" s="28" t="s">
        <v>29</v>
      </c>
      <c r="B31" s="23">
        <v>0</v>
      </c>
    </row>
    <row r="32" spans="1:4" ht="15.75" thickBot="1" x14ac:dyDescent="0.3">
      <c r="A32" s="22" t="s">
        <v>30</v>
      </c>
      <c r="B32" s="23">
        <v>13745080.050000001</v>
      </c>
    </row>
    <row r="33" spans="1:2" ht="15.75" thickBot="1" x14ac:dyDescent="0.3">
      <c r="A33" s="22" t="s">
        <v>31</v>
      </c>
      <c r="B33" s="23">
        <v>0</v>
      </c>
    </row>
    <row r="34" spans="1:2" ht="15.75" thickBot="1" x14ac:dyDescent="0.3">
      <c r="A34" s="22" t="s">
        <v>32</v>
      </c>
      <c r="B34" s="23">
        <v>52591515.030000001</v>
      </c>
    </row>
    <row r="35" spans="1:2" ht="15.75" thickBot="1" x14ac:dyDescent="0.3">
      <c r="A35" s="22" t="s">
        <v>33</v>
      </c>
      <c r="B35" s="23">
        <v>1424942</v>
      </c>
    </row>
    <row r="36" spans="1:2" ht="15.75" thickBot="1" x14ac:dyDescent="0.3">
      <c r="A36" s="22" t="s">
        <v>36</v>
      </c>
      <c r="B36" s="23">
        <v>644694</v>
      </c>
    </row>
    <row r="37" spans="1:2" ht="15.75" thickBot="1" x14ac:dyDescent="0.3">
      <c r="A37" s="37" t="s">
        <v>109</v>
      </c>
      <c r="B37" s="38">
        <v>87708828.430000007</v>
      </c>
    </row>
    <row r="38" spans="1:2" ht="30.75" thickBot="1" x14ac:dyDescent="0.3">
      <c r="A38" s="22" t="s">
        <v>35</v>
      </c>
      <c r="B38" s="23">
        <v>14991216.310000001</v>
      </c>
    </row>
    <row r="39" spans="1:2" ht="15.75" thickBot="1" x14ac:dyDescent="0.3">
      <c r="A39" s="22" t="s">
        <v>37</v>
      </c>
      <c r="B39" s="23">
        <v>1300329</v>
      </c>
    </row>
    <row r="40" spans="1:2" ht="15.75" thickBot="1" x14ac:dyDescent="0.3">
      <c r="A40" s="22" t="s">
        <v>38</v>
      </c>
      <c r="B40" s="23">
        <v>44963821</v>
      </c>
    </row>
    <row r="41" spans="1:2" ht="15.75" thickBot="1" x14ac:dyDescent="0.3">
      <c r="A41" s="22" t="s">
        <v>39</v>
      </c>
      <c r="B41" s="23">
        <v>5467046</v>
      </c>
    </row>
    <row r="42" spans="1:2" ht="15.75" thickBot="1" x14ac:dyDescent="0.3">
      <c r="A42" s="22" t="s">
        <v>40</v>
      </c>
      <c r="B42" s="23">
        <v>16777151</v>
      </c>
    </row>
    <row r="43" spans="1:2" ht="15.75" thickBot="1" x14ac:dyDescent="0.3">
      <c r="A43" s="37" t="s">
        <v>41</v>
      </c>
      <c r="B43" s="38">
        <v>171208391.74000001</v>
      </c>
    </row>
    <row r="44" spans="1:2" ht="15.75" thickBot="1" x14ac:dyDescent="0.3">
      <c r="A44" s="22" t="s">
        <v>42</v>
      </c>
      <c r="B44" s="23">
        <v>25060716</v>
      </c>
    </row>
    <row r="45" spans="1:2" ht="15.75" thickBot="1" x14ac:dyDescent="0.3">
      <c r="A45" s="22" t="s">
        <v>43</v>
      </c>
      <c r="B45" s="23">
        <v>60137884.100000001</v>
      </c>
    </row>
    <row r="46" spans="1:2" ht="15.75" thickBot="1" x14ac:dyDescent="0.3">
      <c r="A46" s="22" t="s">
        <v>44</v>
      </c>
      <c r="B46" s="23">
        <v>609526</v>
      </c>
    </row>
    <row r="47" spans="1:2" ht="15.75" thickBot="1" x14ac:dyDescent="0.3">
      <c r="A47" s="22" t="s">
        <v>45</v>
      </c>
      <c r="B47" s="23">
        <v>1107225</v>
      </c>
    </row>
    <row r="48" spans="1:2" ht="15.75" thickBot="1" x14ac:dyDescent="0.3">
      <c r="A48" s="22" t="s">
        <v>46</v>
      </c>
      <c r="B48" s="23">
        <v>3489694</v>
      </c>
    </row>
    <row r="49" spans="1:2" ht="15.75" thickBot="1" x14ac:dyDescent="0.3">
      <c r="A49" s="22" t="s">
        <v>47</v>
      </c>
      <c r="B49" s="23">
        <v>2127121</v>
      </c>
    </row>
    <row r="50" spans="1:2" ht="15.75" thickBot="1" x14ac:dyDescent="0.3">
      <c r="A50" s="22" t="s">
        <v>48</v>
      </c>
      <c r="B50" s="23">
        <v>0</v>
      </c>
    </row>
    <row r="51" spans="1:2" ht="15.75" thickBot="1" x14ac:dyDescent="0.3">
      <c r="A51" s="22" t="s">
        <v>49</v>
      </c>
      <c r="B51" s="23">
        <v>93154</v>
      </c>
    </row>
    <row r="52" spans="1:2" ht="15.75" thickBot="1" x14ac:dyDescent="0.3">
      <c r="A52" s="28" t="s">
        <v>50</v>
      </c>
      <c r="B52" s="23">
        <v>8120175</v>
      </c>
    </row>
    <row r="53" spans="1:2" ht="15.75" thickBot="1" x14ac:dyDescent="0.3">
      <c r="A53" s="37" t="s">
        <v>51</v>
      </c>
      <c r="B53" s="38">
        <v>100745495.09999999</v>
      </c>
    </row>
  </sheetData>
  <mergeCells count="3">
    <mergeCell ref="A2:B2"/>
    <mergeCell ref="A1:B1"/>
    <mergeCell ref="A3:B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53"/>
  <sheetViews>
    <sheetView workbookViewId="0">
      <selection activeCell="C1" sqref="C1"/>
    </sheetView>
  </sheetViews>
  <sheetFormatPr defaultRowHeight="15" x14ac:dyDescent="0.25"/>
  <cols>
    <col min="1" max="1" width="63.28515625" customWidth="1"/>
    <col min="2" max="2" width="15.42578125" customWidth="1"/>
  </cols>
  <sheetData>
    <row r="1" spans="1:2" ht="18.75" x14ac:dyDescent="0.3">
      <c r="A1" s="85" t="s">
        <v>106</v>
      </c>
      <c r="B1" s="85"/>
    </row>
    <row r="2" spans="1:2" ht="18.75" x14ac:dyDescent="0.3">
      <c r="A2" s="85" t="s">
        <v>122</v>
      </c>
      <c r="B2" s="85"/>
    </row>
    <row r="3" spans="1:2" ht="19.5" thickBot="1" x14ac:dyDescent="0.35">
      <c r="A3" s="86" t="s">
        <v>127</v>
      </c>
      <c r="B3" s="86"/>
    </row>
    <row r="4" spans="1:2" ht="15.75" thickBot="1" x14ac:dyDescent="0.3">
      <c r="A4" s="40" t="s">
        <v>0</v>
      </c>
      <c r="B4" s="29" t="s">
        <v>75</v>
      </c>
    </row>
    <row r="5" spans="1:2" ht="15.75" thickBot="1" x14ac:dyDescent="0.3">
      <c r="A5" s="1" t="s">
        <v>1</v>
      </c>
      <c r="B5" s="2"/>
    </row>
    <row r="6" spans="1:2" ht="15.75" thickBot="1" x14ac:dyDescent="0.3">
      <c r="A6" s="22" t="s">
        <v>5</v>
      </c>
      <c r="B6" s="23">
        <v>28646984</v>
      </c>
    </row>
    <row r="7" spans="1:2" ht="15.75" thickBot="1" x14ac:dyDescent="0.3">
      <c r="A7" s="22" t="s">
        <v>6</v>
      </c>
      <c r="B7" s="23">
        <v>24700254</v>
      </c>
    </row>
    <row r="8" spans="1:2" ht="15.75" thickBot="1" x14ac:dyDescent="0.3">
      <c r="A8" s="22" t="s">
        <v>7</v>
      </c>
      <c r="B8" s="23">
        <v>58623667</v>
      </c>
    </row>
    <row r="9" spans="1:2" ht="15.75" thickBot="1" x14ac:dyDescent="0.3">
      <c r="A9" s="22" t="s">
        <v>8</v>
      </c>
      <c r="B9" s="23">
        <v>6787320</v>
      </c>
    </row>
    <row r="10" spans="1:2" ht="15.75" thickBot="1" x14ac:dyDescent="0.3">
      <c r="A10" s="22" t="s">
        <v>10</v>
      </c>
      <c r="B10" s="23">
        <v>23628589</v>
      </c>
    </row>
    <row r="11" spans="1:2" ht="15.75" thickBot="1" x14ac:dyDescent="0.3">
      <c r="A11" s="22" t="s">
        <v>9</v>
      </c>
      <c r="B11" s="23">
        <v>2434828</v>
      </c>
    </row>
    <row r="12" spans="1:2" ht="15.75" thickBot="1" x14ac:dyDescent="0.3">
      <c r="A12" s="22" t="s">
        <v>11</v>
      </c>
      <c r="B12" s="23">
        <v>0</v>
      </c>
    </row>
    <row r="13" spans="1:2" ht="15.75" thickBot="1" x14ac:dyDescent="0.3">
      <c r="A13" s="22" t="s">
        <v>12</v>
      </c>
      <c r="B13" s="23">
        <v>0</v>
      </c>
    </row>
    <row r="14" spans="1:2" ht="15.75" thickBot="1" x14ac:dyDescent="0.3">
      <c r="A14" s="22" t="s">
        <v>13</v>
      </c>
      <c r="B14" s="23">
        <v>124611</v>
      </c>
    </row>
    <row r="15" spans="1:2" ht="15.75" thickBot="1" x14ac:dyDescent="0.3">
      <c r="A15" s="22" t="s">
        <v>14</v>
      </c>
      <c r="B15" s="23">
        <v>0</v>
      </c>
    </row>
    <row r="16" spans="1:2" ht="15.75" thickBot="1" x14ac:dyDescent="0.3">
      <c r="A16" s="22" t="s">
        <v>15</v>
      </c>
      <c r="B16" s="23">
        <v>2998736</v>
      </c>
    </row>
    <row r="17" spans="1:2" ht="15.75" thickBot="1" x14ac:dyDescent="0.3">
      <c r="A17" s="22" t="s">
        <v>16</v>
      </c>
      <c r="B17" s="23">
        <v>0</v>
      </c>
    </row>
    <row r="18" spans="1:2" ht="15.75" thickBot="1" x14ac:dyDescent="0.3">
      <c r="A18" s="37" t="s">
        <v>107</v>
      </c>
      <c r="B18" s="38">
        <v>147944989</v>
      </c>
    </row>
    <row r="19" spans="1:2" ht="15.75" thickBot="1" x14ac:dyDescent="0.3">
      <c r="A19" s="22" t="s">
        <v>18</v>
      </c>
      <c r="B19" s="23">
        <v>4518195</v>
      </c>
    </row>
    <row r="20" spans="1:2" ht="15.75" thickBot="1" x14ac:dyDescent="0.3">
      <c r="A20" s="22" t="s">
        <v>19</v>
      </c>
      <c r="B20" s="23">
        <v>5318925</v>
      </c>
    </row>
    <row r="21" spans="1:2" ht="15.75" thickBot="1" x14ac:dyDescent="0.3">
      <c r="A21" s="22" t="s">
        <v>20</v>
      </c>
      <c r="B21" s="23">
        <v>1373883</v>
      </c>
    </row>
    <row r="22" spans="1:2" ht="15.75" thickBot="1" x14ac:dyDescent="0.3">
      <c r="A22" s="24" t="s">
        <v>21</v>
      </c>
      <c r="B22" s="23">
        <v>3870842</v>
      </c>
    </row>
    <row r="23" spans="1:2" ht="15.75" thickBot="1" x14ac:dyDescent="0.3">
      <c r="A23" s="22" t="s">
        <v>22</v>
      </c>
      <c r="B23" s="23">
        <v>112147</v>
      </c>
    </row>
    <row r="24" spans="1:2" ht="15.75" thickBot="1" x14ac:dyDescent="0.3">
      <c r="A24" s="22" t="s">
        <v>23</v>
      </c>
      <c r="B24" s="23">
        <v>5854515</v>
      </c>
    </row>
    <row r="25" spans="1:2" ht="15.75" thickBot="1" x14ac:dyDescent="0.3">
      <c r="A25" s="25" t="s">
        <v>24</v>
      </c>
      <c r="B25" s="23">
        <v>6461111</v>
      </c>
    </row>
    <row r="26" spans="1:2" ht="15.75" thickBot="1" x14ac:dyDescent="0.3">
      <c r="A26" s="22" t="s">
        <v>25</v>
      </c>
      <c r="B26" s="23">
        <v>302486</v>
      </c>
    </row>
    <row r="27" spans="1:2" ht="15.75" thickBot="1" x14ac:dyDescent="0.3">
      <c r="A27" s="22" t="s">
        <v>26</v>
      </c>
      <c r="B27" s="23">
        <v>605682</v>
      </c>
    </row>
    <row r="28" spans="1:2" ht="15.75" thickBot="1" x14ac:dyDescent="0.3">
      <c r="A28" s="37" t="s">
        <v>27</v>
      </c>
      <c r="B28" s="38">
        <v>176362775</v>
      </c>
    </row>
    <row r="29" spans="1:2" ht="15.75" thickBot="1" x14ac:dyDescent="0.3">
      <c r="A29" s="26" t="s">
        <v>2</v>
      </c>
      <c r="B29" s="27"/>
    </row>
    <row r="30" spans="1:2" ht="15.75" thickBot="1" x14ac:dyDescent="0.3">
      <c r="A30" s="22" t="s">
        <v>110</v>
      </c>
      <c r="B30" s="23">
        <v>2126104</v>
      </c>
    </row>
    <row r="31" spans="1:2" ht="15.75" thickBot="1" x14ac:dyDescent="0.3">
      <c r="A31" s="28" t="s">
        <v>29</v>
      </c>
      <c r="B31" s="23">
        <v>0</v>
      </c>
    </row>
    <row r="32" spans="1:2" ht="15.75" thickBot="1" x14ac:dyDescent="0.3">
      <c r="A32" s="22" t="s">
        <v>30</v>
      </c>
      <c r="B32" s="23">
        <v>2506566</v>
      </c>
    </row>
    <row r="33" spans="1:2" ht="15.75" thickBot="1" x14ac:dyDescent="0.3">
      <c r="A33" s="22" t="s">
        <v>31</v>
      </c>
      <c r="B33" s="23">
        <v>0</v>
      </c>
    </row>
    <row r="34" spans="1:2" ht="15.75" thickBot="1" x14ac:dyDescent="0.3">
      <c r="A34" s="22" t="s">
        <v>32</v>
      </c>
      <c r="B34" s="23">
        <v>52464606</v>
      </c>
    </row>
    <row r="35" spans="1:2" ht="15.75" thickBot="1" x14ac:dyDescent="0.3">
      <c r="A35" s="22" t="s">
        <v>33</v>
      </c>
      <c r="B35" s="23">
        <v>1424942</v>
      </c>
    </row>
    <row r="36" spans="1:2" ht="15.75" thickBot="1" x14ac:dyDescent="0.3">
      <c r="A36" s="22" t="s">
        <v>34</v>
      </c>
      <c r="B36" s="23">
        <v>196017</v>
      </c>
    </row>
    <row r="37" spans="1:2" ht="15.75" thickBot="1" x14ac:dyDescent="0.3">
      <c r="A37" s="37" t="s">
        <v>109</v>
      </c>
      <c r="B37" s="38">
        <v>58718235</v>
      </c>
    </row>
    <row r="38" spans="1:2" ht="30.75" thickBot="1" x14ac:dyDescent="0.3">
      <c r="A38" s="22" t="s">
        <v>35</v>
      </c>
      <c r="B38" s="23">
        <v>8561038</v>
      </c>
    </row>
    <row r="39" spans="1:2" ht="15.75" thickBot="1" x14ac:dyDescent="0.3">
      <c r="A39" s="22" t="s">
        <v>37</v>
      </c>
      <c r="B39" s="23">
        <v>1030323</v>
      </c>
    </row>
    <row r="40" spans="1:2" ht="15.75" thickBot="1" x14ac:dyDescent="0.3">
      <c r="A40" s="22" t="s">
        <v>38</v>
      </c>
      <c r="B40" s="23">
        <v>38749854</v>
      </c>
    </row>
    <row r="41" spans="1:2" ht="15.75" thickBot="1" x14ac:dyDescent="0.3">
      <c r="A41" s="22" t="s">
        <v>39</v>
      </c>
      <c r="B41" s="23">
        <v>1126</v>
      </c>
    </row>
    <row r="42" spans="1:2" ht="15.75" thickBot="1" x14ac:dyDescent="0.3">
      <c r="A42" s="22" t="s">
        <v>40</v>
      </c>
      <c r="B42" s="23">
        <v>9606288</v>
      </c>
    </row>
    <row r="43" spans="1:2" ht="15.75" thickBot="1" x14ac:dyDescent="0.3">
      <c r="A43" s="37" t="s">
        <v>41</v>
      </c>
      <c r="B43" s="38">
        <v>116666864</v>
      </c>
    </row>
    <row r="44" spans="1:2" ht="15.75" thickBot="1" x14ac:dyDescent="0.3">
      <c r="A44" s="22" t="s">
        <v>42</v>
      </c>
      <c r="B44" s="23">
        <v>3000000</v>
      </c>
    </row>
    <row r="45" spans="1:2" ht="15.75" thickBot="1" x14ac:dyDescent="0.3">
      <c r="A45" s="22" t="s">
        <v>43</v>
      </c>
      <c r="B45" s="23">
        <v>55893233</v>
      </c>
    </row>
    <row r="46" spans="1:2" ht="15.75" thickBot="1" x14ac:dyDescent="0.3">
      <c r="A46" s="22" t="s">
        <v>44</v>
      </c>
      <c r="B46" s="23">
        <v>609526</v>
      </c>
    </row>
    <row r="47" spans="1:2" ht="15.75" thickBot="1" x14ac:dyDescent="0.3">
      <c r="A47" s="22" t="s">
        <v>45</v>
      </c>
      <c r="B47" s="23">
        <v>0</v>
      </c>
    </row>
    <row r="48" spans="1:2" ht="15.75" thickBot="1" x14ac:dyDescent="0.3">
      <c r="A48" s="22" t="s">
        <v>46</v>
      </c>
      <c r="B48" s="23">
        <v>100000</v>
      </c>
    </row>
    <row r="49" spans="1:2" ht="15.75" thickBot="1" x14ac:dyDescent="0.3">
      <c r="A49" s="22" t="s">
        <v>47</v>
      </c>
      <c r="B49" s="23">
        <v>0</v>
      </c>
    </row>
    <row r="50" spans="1:2" ht="15.75" thickBot="1" x14ac:dyDescent="0.3">
      <c r="A50" s="22" t="s">
        <v>48</v>
      </c>
      <c r="B50" s="23">
        <v>0</v>
      </c>
    </row>
    <row r="51" spans="1:2" ht="15.75" thickBot="1" x14ac:dyDescent="0.3">
      <c r="A51" s="22" t="s">
        <v>49</v>
      </c>
      <c r="B51" s="23">
        <v>93154</v>
      </c>
    </row>
    <row r="52" spans="1:2" ht="15.75" thickBot="1" x14ac:dyDescent="0.3">
      <c r="A52" s="28" t="s">
        <v>50</v>
      </c>
      <c r="B52" s="23">
        <v>0</v>
      </c>
    </row>
    <row r="53" spans="1:2" ht="15.75" thickBot="1" x14ac:dyDescent="0.3">
      <c r="A53" s="37" t="s">
        <v>108</v>
      </c>
      <c r="B53" s="38">
        <v>59695913</v>
      </c>
    </row>
  </sheetData>
  <mergeCells count="3">
    <mergeCell ref="A1:B1"/>
    <mergeCell ref="A2:B2"/>
    <mergeCell ref="A3:B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53"/>
  <sheetViews>
    <sheetView workbookViewId="0">
      <selection activeCell="C1" sqref="C1"/>
    </sheetView>
  </sheetViews>
  <sheetFormatPr defaultRowHeight="15" x14ac:dyDescent="0.25"/>
  <cols>
    <col min="1" max="1" width="65.140625" customWidth="1"/>
    <col min="2" max="2" width="14.5703125" customWidth="1"/>
    <col min="5" max="5" width="11.5703125" bestFit="1" customWidth="1"/>
    <col min="7" max="7" width="12.5703125" bestFit="1" customWidth="1"/>
  </cols>
  <sheetData>
    <row r="1" spans="1:2" ht="18.75" x14ac:dyDescent="0.3">
      <c r="A1" s="85" t="s">
        <v>111</v>
      </c>
      <c r="B1" s="85"/>
    </row>
    <row r="2" spans="1:2" ht="18.75" x14ac:dyDescent="0.3">
      <c r="A2" s="85" t="s">
        <v>122</v>
      </c>
      <c r="B2" s="85"/>
    </row>
    <row r="3" spans="1:2" ht="19.5" thickBot="1" x14ac:dyDescent="0.35">
      <c r="A3" s="86" t="s">
        <v>127</v>
      </c>
      <c r="B3" s="86"/>
    </row>
    <row r="4" spans="1:2" ht="15.75" thickBot="1" x14ac:dyDescent="0.3">
      <c r="A4" s="40" t="s">
        <v>0</v>
      </c>
      <c r="B4" s="10" t="s">
        <v>75</v>
      </c>
    </row>
    <row r="5" spans="1:2" ht="15.75" thickBot="1" x14ac:dyDescent="0.3">
      <c r="A5" s="26" t="s">
        <v>1</v>
      </c>
      <c r="B5" s="30"/>
    </row>
    <row r="6" spans="1:2" ht="15.75" thickBot="1" x14ac:dyDescent="0.3">
      <c r="A6" s="22" t="s">
        <v>5</v>
      </c>
      <c r="B6" s="23">
        <v>20029698.870000001</v>
      </c>
    </row>
    <row r="7" spans="1:2" ht="15.75" thickBot="1" x14ac:dyDescent="0.3">
      <c r="A7" s="22" t="s">
        <v>6</v>
      </c>
      <c r="B7" s="23">
        <v>20748412.640000001</v>
      </c>
    </row>
    <row r="8" spans="1:2" ht="15.75" thickBot="1" x14ac:dyDescent="0.3">
      <c r="A8" s="22" t="s">
        <v>7</v>
      </c>
      <c r="B8" s="23">
        <v>3678205</v>
      </c>
    </row>
    <row r="9" spans="1:2" ht="15.75" thickBot="1" x14ac:dyDescent="0.3">
      <c r="A9" s="22" t="s">
        <v>8</v>
      </c>
      <c r="B9" s="23">
        <v>1253651</v>
      </c>
    </row>
    <row r="10" spans="1:2" ht="15.75" thickBot="1" x14ac:dyDescent="0.3">
      <c r="A10" s="22" t="s">
        <v>10</v>
      </c>
      <c r="B10" s="23">
        <v>0</v>
      </c>
    </row>
    <row r="11" spans="1:2" ht="15.75" thickBot="1" x14ac:dyDescent="0.3">
      <c r="A11" s="22" t="s">
        <v>9</v>
      </c>
      <c r="B11" s="23">
        <v>0</v>
      </c>
    </row>
    <row r="12" spans="1:2" ht="15.75" thickBot="1" x14ac:dyDescent="0.3">
      <c r="A12" s="22" t="s">
        <v>11</v>
      </c>
      <c r="B12" s="23">
        <v>1478279.85</v>
      </c>
    </row>
    <row r="13" spans="1:2" ht="15.75" thickBot="1" x14ac:dyDescent="0.3">
      <c r="A13" s="22" t="s">
        <v>12</v>
      </c>
      <c r="B13" s="23">
        <v>0</v>
      </c>
    </row>
    <row r="14" spans="1:2" ht="15.75" thickBot="1" x14ac:dyDescent="0.3">
      <c r="A14" s="22" t="s">
        <v>13</v>
      </c>
      <c r="B14" s="23">
        <v>0</v>
      </c>
    </row>
    <row r="15" spans="1:2" ht="15.75" thickBot="1" x14ac:dyDescent="0.3">
      <c r="A15" s="22" t="s">
        <v>14</v>
      </c>
      <c r="B15" s="23">
        <v>0</v>
      </c>
    </row>
    <row r="16" spans="1:2" ht="15.75" thickBot="1" x14ac:dyDescent="0.3">
      <c r="A16" s="22" t="s">
        <v>15</v>
      </c>
      <c r="B16" s="23">
        <v>0</v>
      </c>
    </row>
    <row r="17" spans="1:7" ht="15.75" thickBot="1" x14ac:dyDescent="0.3">
      <c r="A17" s="22" t="s">
        <v>16</v>
      </c>
      <c r="B17" s="23">
        <v>0</v>
      </c>
    </row>
    <row r="18" spans="1:7" ht="15.75" thickBot="1" x14ac:dyDescent="0.3">
      <c r="A18" s="37" t="s">
        <v>17</v>
      </c>
      <c r="B18" s="38">
        <v>47188247.359999999</v>
      </c>
    </row>
    <row r="19" spans="1:7" ht="15.75" thickBot="1" x14ac:dyDescent="0.3">
      <c r="A19" s="22" t="s">
        <v>18</v>
      </c>
      <c r="B19" s="23">
        <v>6117068</v>
      </c>
    </row>
    <row r="20" spans="1:7" ht="15.75" thickBot="1" x14ac:dyDescent="0.3">
      <c r="A20" s="22" t="s">
        <v>19</v>
      </c>
      <c r="B20" s="23">
        <v>2806954.39</v>
      </c>
    </row>
    <row r="21" spans="1:7" ht="15.75" thickBot="1" x14ac:dyDescent="0.3">
      <c r="A21" s="22" t="s">
        <v>20</v>
      </c>
      <c r="B21" s="23">
        <v>8520059</v>
      </c>
    </row>
    <row r="22" spans="1:7" ht="15.75" thickBot="1" x14ac:dyDescent="0.3">
      <c r="A22" s="24" t="s">
        <v>21</v>
      </c>
      <c r="B22" s="23">
        <v>5154323.18</v>
      </c>
    </row>
    <row r="23" spans="1:7" ht="15.75" thickBot="1" x14ac:dyDescent="0.3">
      <c r="A23" s="22" t="s">
        <v>22</v>
      </c>
      <c r="B23" s="23">
        <v>1086324.4100000001</v>
      </c>
    </row>
    <row r="24" spans="1:7" ht="15.75" thickBot="1" x14ac:dyDescent="0.3">
      <c r="A24" s="22" t="s">
        <v>23</v>
      </c>
      <c r="B24" s="23">
        <v>2803952</v>
      </c>
    </row>
    <row r="25" spans="1:7" ht="15.75" thickBot="1" x14ac:dyDescent="0.3">
      <c r="A25" s="25" t="s">
        <v>24</v>
      </c>
      <c r="B25" s="23">
        <v>19589340.5</v>
      </c>
    </row>
    <row r="26" spans="1:7" ht="15.75" thickBot="1" x14ac:dyDescent="0.3">
      <c r="A26" s="22" t="s">
        <v>25</v>
      </c>
      <c r="B26" s="23">
        <v>101742</v>
      </c>
    </row>
    <row r="27" spans="1:7" ht="15.75" thickBot="1" x14ac:dyDescent="0.3">
      <c r="A27" s="22" t="s">
        <v>119</v>
      </c>
      <c r="B27" s="23">
        <v>2223098</v>
      </c>
    </row>
    <row r="28" spans="1:7" ht="15.75" thickBot="1" x14ac:dyDescent="0.3">
      <c r="A28" s="37" t="s">
        <v>118</v>
      </c>
      <c r="B28" s="39">
        <v>95591108.840000004</v>
      </c>
      <c r="C28" s="4"/>
    </row>
    <row r="29" spans="1:7" ht="15.75" thickBot="1" x14ac:dyDescent="0.3">
      <c r="A29" s="26" t="s">
        <v>2</v>
      </c>
      <c r="B29" s="31"/>
    </row>
    <row r="30" spans="1:7" ht="15.75" thickBot="1" x14ac:dyDescent="0.3">
      <c r="A30" s="22" t="s">
        <v>28</v>
      </c>
      <c r="B30" s="23">
        <v>17176493.350000001</v>
      </c>
      <c r="G30" s="5"/>
    </row>
    <row r="31" spans="1:7" ht="15.75" thickBot="1" x14ac:dyDescent="0.3">
      <c r="A31" s="28" t="s">
        <v>29</v>
      </c>
      <c r="B31" s="23">
        <v>0</v>
      </c>
    </row>
    <row r="32" spans="1:7" ht="15.75" thickBot="1" x14ac:dyDescent="0.3">
      <c r="A32" s="22" t="s">
        <v>30</v>
      </c>
      <c r="B32" s="23">
        <v>11238514.050000001</v>
      </c>
    </row>
    <row r="33" spans="1:2" ht="15.75" thickBot="1" x14ac:dyDescent="0.3">
      <c r="A33" s="22" t="s">
        <v>31</v>
      </c>
      <c r="B33" s="23">
        <v>0</v>
      </c>
    </row>
    <row r="34" spans="1:2" ht="15.75" thickBot="1" x14ac:dyDescent="0.3">
      <c r="A34" s="22" t="s">
        <v>32</v>
      </c>
      <c r="B34" s="23">
        <v>126909.03</v>
      </c>
    </row>
    <row r="35" spans="1:2" ht="15.75" thickBot="1" x14ac:dyDescent="0.3">
      <c r="A35" s="22" t="s">
        <v>33</v>
      </c>
      <c r="B35" s="23">
        <v>0</v>
      </c>
    </row>
    <row r="36" spans="1:2" ht="15.75" thickBot="1" x14ac:dyDescent="0.3">
      <c r="A36" s="22" t="s">
        <v>36</v>
      </c>
      <c r="B36" s="23">
        <v>448677</v>
      </c>
    </row>
    <row r="37" spans="1:2" ht="15.75" thickBot="1" x14ac:dyDescent="0.3">
      <c r="A37" s="37" t="s">
        <v>3</v>
      </c>
      <c r="B37" s="38">
        <v>28990593.43</v>
      </c>
    </row>
    <row r="38" spans="1:2" ht="30.75" thickBot="1" x14ac:dyDescent="0.3">
      <c r="A38" s="22" t="s">
        <v>35</v>
      </c>
      <c r="B38" s="23">
        <v>6430178.3100000005</v>
      </c>
    </row>
    <row r="39" spans="1:2" ht="15.75" thickBot="1" x14ac:dyDescent="0.3">
      <c r="A39" s="22" t="s">
        <v>37</v>
      </c>
      <c r="B39" s="23">
        <v>270006</v>
      </c>
    </row>
    <row r="40" spans="1:2" ht="15.75" thickBot="1" x14ac:dyDescent="0.3">
      <c r="A40" s="22" t="s">
        <v>38</v>
      </c>
      <c r="B40" s="23">
        <v>6213967</v>
      </c>
    </row>
    <row r="41" spans="1:2" ht="15.75" thickBot="1" x14ac:dyDescent="0.3">
      <c r="A41" s="22" t="s">
        <v>39</v>
      </c>
      <c r="B41" s="23">
        <v>5465920</v>
      </c>
    </row>
    <row r="42" spans="1:2" ht="15.75" thickBot="1" x14ac:dyDescent="0.3">
      <c r="A42" s="22" t="s">
        <v>117</v>
      </c>
      <c r="B42" s="23">
        <v>7170863</v>
      </c>
    </row>
    <row r="43" spans="1:2" ht="15.75" thickBot="1" x14ac:dyDescent="0.3">
      <c r="A43" s="37" t="s">
        <v>116</v>
      </c>
      <c r="B43" s="38">
        <v>54541527.740000002</v>
      </c>
    </row>
    <row r="44" spans="1:2" ht="15.75" thickBot="1" x14ac:dyDescent="0.3">
      <c r="A44" s="22" t="s">
        <v>42</v>
      </c>
      <c r="B44" s="23">
        <v>22060716</v>
      </c>
    </row>
    <row r="45" spans="1:2" ht="15.75" thickBot="1" x14ac:dyDescent="0.3">
      <c r="A45" s="22" t="s">
        <v>43</v>
      </c>
      <c r="B45" s="23">
        <v>4244651.0999999996</v>
      </c>
    </row>
    <row r="46" spans="1:2" ht="15.75" thickBot="1" x14ac:dyDescent="0.3">
      <c r="A46" s="22" t="s">
        <v>44</v>
      </c>
      <c r="B46" s="23">
        <v>0</v>
      </c>
    </row>
    <row r="47" spans="1:2" ht="15.75" thickBot="1" x14ac:dyDescent="0.3">
      <c r="A47" s="22" t="s">
        <v>45</v>
      </c>
      <c r="B47" s="23">
        <v>1107225</v>
      </c>
    </row>
    <row r="48" spans="1:2" ht="15.75" thickBot="1" x14ac:dyDescent="0.3">
      <c r="A48" s="22" t="s">
        <v>115</v>
      </c>
      <c r="B48" s="23">
        <v>3389694</v>
      </c>
    </row>
    <row r="49" spans="1:5" ht="15.75" thickBot="1" x14ac:dyDescent="0.3">
      <c r="A49" s="22" t="s">
        <v>47</v>
      </c>
      <c r="B49" s="23">
        <v>2127121</v>
      </c>
    </row>
    <row r="50" spans="1:5" ht="15.75" thickBot="1" x14ac:dyDescent="0.3">
      <c r="A50" s="22" t="s">
        <v>48</v>
      </c>
      <c r="B50" s="23">
        <v>0</v>
      </c>
    </row>
    <row r="51" spans="1:5" ht="15.75" thickBot="1" x14ac:dyDescent="0.3">
      <c r="A51" s="22" t="s">
        <v>49</v>
      </c>
      <c r="B51" s="23">
        <v>0</v>
      </c>
    </row>
    <row r="52" spans="1:5" ht="15.75" thickBot="1" x14ac:dyDescent="0.3">
      <c r="A52" s="28" t="s">
        <v>50</v>
      </c>
      <c r="B52" s="23">
        <v>8120175</v>
      </c>
    </row>
    <row r="53" spans="1:5" ht="15.75" thickBot="1" x14ac:dyDescent="0.3">
      <c r="A53" s="37" t="s">
        <v>114</v>
      </c>
      <c r="B53" s="38">
        <v>41049582.100000001</v>
      </c>
      <c r="E53" s="5"/>
    </row>
  </sheetData>
  <mergeCells count="3">
    <mergeCell ref="A1:B1"/>
    <mergeCell ref="A2:B2"/>
    <mergeCell ref="A3:B3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B35"/>
  <sheetViews>
    <sheetView workbookViewId="0">
      <selection activeCell="AA3" sqref="AA3"/>
    </sheetView>
  </sheetViews>
  <sheetFormatPr defaultColWidth="9.140625" defaultRowHeight="15" x14ac:dyDescent="0.25"/>
  <cols>
    <col min="1" max="1" width="5.140625" style="3" bestFit="1" customWidth="1"/>
    <col min="2" max="2" width="49.28515625" style="3" customWidth="1"/>
    <col min="3" max="3" width="12.5703125" style="3" customWidth="1"/>
    <col min="4" max="4" width="14.42578125" style="3" customWidth="1"/>
    <col min="5" max="5" width="14.85546875" style="3" customWidth="1"/>
    <col min="6" max="6" width="15" style="3" customWidth="1"/>
    <col min="7" max="7" width="19.28515625" style="3" customWidth="1"/>
    <col min="8" max="8" width="13.85546875" style="3" customWidth="1"/>
    <col min="9" max="9" width="14.28515625" style="3" customWidth="1"/>
    <col min="10" max="10" width="12.5703125" style="3" customWidth="1"/>
    <col min="11" max="11" width="13.42578125" style="3" customWidth="1"/>
    <col min="12" max="12" width="17.140625" style="3" customWidth="1"/>
    <col min="13" max="13" width="10.28515625" style="3" bestFit="1" customWidth="1"/>
    <col min="14" max="14" width="15.28515625" style="3" customWidth="1"/>
    <col min="15" max="15" width="13.28515625" style="3" bestFit="1" customWidth="1"/>
    <col min="16" max="16" width="17.28515625" style="3" customWidth="1"/>
    <col min="17" max="17" width="14.42578125" style="3" customWidth="1"/>
    <col min="18" max="18" width="14.42578125" style="3" bestFit="1" customWidth="1"/>
    <col min="19" max="19" width="18.28515625" style="3" customWidth="1"/>
    <col min="20" max="20" width="15.28515625" style="3" customWidth="1"/>
    <col min="21" max="21" width="13.28515625" style="3" bestFit="1" customWidth="1"/>
    <col min="22" max="22" width="15.5703125" style="3" customWidth="1"/>
    <col min="23" max="23" width="13.28515625" style="3" bestFit="1" customWidth="1"/>
    <col min="24" max="24" width="14" style="3" bestFit="1" customWidth="1"/>
    <col min="25" max="25" width="14.5703125" style="3" customWidth="1"/>
    <col min="26" max="26" width="16.140625" style="3" customWidth="1"/>
    <col min="27" max="27" width="9.140625" style="3"/>
    <col min="28" max="28" width="12" style="3" bestFit="1" customWidth="1"/>
    <col min="29" max="16384" width="9.140625" style="3"/>
  </cols>
  <sheetData>
    <row r="1" spans="1:28" ht="15" customHeight="1" x14ac:dyDescent="0.3">
      <c r="A1" s="87" t="s">
        <v>105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  <c r="Z1" s="87"/>
      <c r="AA1" s="11"/>
      <c r="AB1" s="11"/>
    </row>
    <row r="2" spans="1:28" ht="18.75" x14ac:dyDescent="0.3">
      <c r="A2" s="87" t="s">
        <v>121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  <c r="AA2" s="11"/>
      <c r="AB2" s="11"/>
    </row>
    <row r="3" spans="1:28" ht="19.5" thickBot="1" x14ac:dyDescent="0.35">
      <c r="A3" s="88" t="s">
        <v>125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11"/>
      <c r="AB3" s="11"/>
    </row>
    <row r="4" spans="1:28" ht="48" thickBot="1" x14ac:dyDescent="0.3">
      <c r="A4" s="9" t="s">
        <v>52</v>
      </c>
      <c r="B4" s="6" t="s">
        <v>53</v>
      </c>
      <c r="C4" s="8" t="s">
        <v>54</v>
      </c>
      <c r="D4" s="8" t="s">
        <v>55</v>
      </c>
      <c r="E4" s="8" t="s">
        <v>56</v>
      </c>
      <c r="F4" s="8" t="s">
        <v>57</v>
      </c>
      <c r="G4" s="8" t="s">
        <v>58</v>
      </c>
      <c r="H4" s="8" t="s">
        <v>59</v>
      </c>
      <c r="I4" s="8" t="s">
        <v>60</v>
      </c>
      <c r="J4" s="8" t="s">
        <v>61</v>
      </c>
      <c r="K4" s="8" t="s">
        <v>62</v>
      </c>
      <c r="L4" s="6" t="s">
        <v>120</v>
      </c>
      <c r="M4" s="8" t="s">
        <v>65</v>
      </c>
      <c r="N4" s="8" t="s">
        <v>63</v>
      </c>
      <c r="O4" s="6" t="s">
        <v>64</v>
      </c>
      <c r="P4" s="7" t="s">
        <v>66</v>
      </c>
      <c r="Q4" s="8" t="s">
        <v>67</v>
      </c>
      <c r="R4" s="8" t="s">
        <v>68</v>
      </c>
      <c r="S4" s="47" t="s">
        <v>69</v>
      </c>
      <c r="T4" s="7" t="s">
        <v>70</v>
      </c>
      <c r="U4" s="8" t="s">
        <v>71</v>
      </c>
      <c r="V4" s="8" t="s">
        <v>72</v>
      </c>
      <c r="W4" s="6" t="s">
        <v>73</v>
      </c>
      <c r="X4" s="7" t="s">
        <v>74</v>
      </c>
      <c r="Y4" s="8" t="s">
        <v>69</v>
      </c>
      <c r="Z4" s="47" t="s">
        <v>75</v>
      </c>
      <c r="AA4" s="11"/>
      <c r="AB4" s="11"/>
    </row>
    <row r="5" spans="1:28" x14ac:dyDescent="0.25">
      <c r="A5" s="13">
        <v>1</v>
      </c>
      <c r="B5" s="14" t="s">
        <v>76</v>
      </c>
      <c r="C5" s="71">
        <v>820145.42999999993</v>
      </c>
      <c r="D5" s="48">
        <v>1183650</v>
      </c>
      <c r="E5" s="70">
        <v>1304070.3399999999</v>
      </c>
      <c r="F5" s="48">
        <v>191655</v>
      </c>
      <c r="G5" s="70">
        <v>20754946</v>
      </c>
      <c r="H5" s="48">
        <v>6869560.75</v>
      </c>
      <c r="I5" s="70">
        <v>889672</v>
      </c>
      <c r="J5" s="48">
        <v>357411</v>
      </c>
      <c r="K5" s="70">
        <v>91123</v>
      </c>
      <c r="L5" s="48">
        <v>1614021</v>
      </c>
      <c r="M5" s="70">
        <v>49382</v>
      </c>
      <c r="N5" s="48">
        <v>2082219.46</v>
      </c>
      <c r="O5" s="70">
        <v>75341</v>
      </c>
      <c r="P5" s="48">
        <v>29783322.27</v>
      </c>
      <c r="Q5" s="70">
        <v>48059604.079999998</v>
      </c>
      <c r="R5" s="71">
        <v>3765</v>
      </c>
      <c r="S5" s="48">
        <f>SUM(C5:R5)</f>
        <v>114129888.33</v>
      </c>
      <c r="T5" s="69">
        <v>10448722</v>
      </c>
      <c r="U5" s="70">
        <v>303699.58</v>
      </c>
      <c r="V5" s="48">
        <v>20085851.800000001</v>
      </c>
      <c r="W5" s="70">
        <v>385851</v>
      </c>
      <c r="X5" s="71">
        <v>866144</v>
      </c>
      <c r="Y5" s="71">
        <f>SUM(T5:X5)</f>
        <v>32090268.380000003</v>
      </c>
      <c r="Z5" s="48">
        <f>S5+Y5</f>
        <v>146220156.71000001</v>
      </c>
      <c r="AA5" s="11"/>
      <c r="AB5" s="11"/>
    </row>
    <row r="6" spans="1:28" x14ac:dyDescent="0.25">
      <c r="A6" s="15">
        <v>2</v>
      </c>
      <c r="B6" s="16" t="s">
        <v>77</v>
      </c>
      <c r="C6" s="57">
        <v>231408</v>
      </c>
      <c r="D6" s="49">
        <v>1146403</v>
      </c>
      <c r="E6" s="51">
        <v>336662</v>
      </c>
      <c r="F6" s="49">
        <v>67976</v>
      </c>
      <c r="G6" s="51">
        <v>1490247</v>
      </c>
      <c r="H6" s="49">
        <v>4925873</v>
      </c>
      <c r="I6" s="51">
        <v>102728</v>
      </c>
      <c r="J6" s="49">
        <v>40115</v>
      </c>
      <c r="K6" s="51">
        <v>90723</v>
      </c>
      <c r="L6" s="49">
        <v>1614021</v>
      </c>
      <c r="M6" s="51">
        <v>0</v>
      </c>
      <c r="N6" s="49">
        <v>1161733</v>
      </c>
      <c r="O6" s="51">
        <v>7191</v>
      </c>
      <c r="P6" s="49">
        <v>1721411</v>
      </c>
      <c r="Q6" s="51">
        <v>41668124.899999999</v>
      </c>
      <c r="R6" s="57">
        <v>941</v>
      </c>
      <c r="S6" s="49">
        <f t="shared" ref="S6:S33" si="0">SUM(C6:R6)</f>
        <v>54605556.899999999</v>
      </c>
      <c r="T6" s="72">
        <v>7643798</v>
      </c>
      <c r="U6" s="51">
        <v>0</v>
      </c>
      <c r="V6" s="49">
        <v>2083104</v>
      </c>
      <c r="W6" s="51">
        <v>0</v>
      </c>
      <c r="X6" s="57">
        <v>0</v>
      </c>
      <c r="Y6" s="57">
        <f t="shared" ref="Y6:Y33" si="1">SUM(T6:X6)</f>
        <v>9726902</v>
      </c>
      <c r="Z6" s="49">
        <f t="shared" ref="Z6:Z33" si="2">S6+Y6</f>
        <v>64332458.899999999</v>
      </c>
      <c r="AA6" s="11"/>
      <c r="AB6" s="32"/>
    </row>
    <row r="7" spans="1:28" x14ac:dyDescent="0.25">
      <c r="A7" s="15">
        <v>3</v>
      </c>
      <c r="B7" s="16" t="s">
        <v>78</v>
      </c>
      <c r="C7" s="57">
        <v>588737.42999999993</v>
      </c>
      <c r="D7" s="49">
        <v>37247</v>
      </c>
      <c r="E7" s="51">
        <v>967408.34</v>
      </c>
      <c r="F7" s="49">
        <v>123679</v>
      </c>
      <c r="G7" s="51">
        <v>19264699</v>
      </c>
      <c r="H7" s="49">
        <v>1943687.75</v>
      </c>
      <c r="I7" s="51">
        <v>786944</v>
      </c>
      <c r="J7" s="49">
        <v>317296</v>
      </c>
      <c r="K7" s="51">
        <v>400</v>
      </c>
      <c r="L7" s="49">
        <v>0</v>
      </c>
      <c r="M7" s="51">
        <v>49382</v>
      </c>
      <c r="N7" s="49">
        <v>920486.46</v>
      </c>
      <c r="O7" s="51">
        <v>68150</v>
      </c>
      <c r="P7" s="49">
        <v>28061911.27</v>
      </c>
      <c r="Q7" s="51">
        <v>6391479.1799999997</v>
      </c>
      <c r="R7" s="57">
        <v>2824</v>
      </c>
      <c r="S7" s="49">
        <f t="shared" si="0"/>
        <v>59524331.43</v>
      </c>
      <c r="T7" s="72">
        <v>2804924</v>
      </c>
      <c r="U7" s="51">
        <v>303699.58</v>
      </c>
      <c r="V7" s="49">
        <v>18002747.800000001</v>
      </c>
      <c r="W7" s="51">
        <v>385851</v>
      </c>
      <c r="X7" s="57">
        <v>866144</v>
      </c>
      <c r="Y7" s="57">
        <f t="shared" si="1"/>
        <v>22363366.380000003</v>
      </c>
      <c r="Z7" s="49">
        <f t="shared" si="2"/>
        <v>81887697.810000002</v>
      </c>
      <c r="AA7" s="11"/>
      <c r="AB7" s="11"/>
    </row>
    <row r="8" spans="1:28" x14ac:dyDescent="0.25">
      <c r="A8" s="15">
        <v>4</v>
      </c>
      <c r="B8" s="16" t="s">
        <v>79</v>
      </c>
      <c r="C8" s="57">
        <v>162548.83073843812</v>
      </c>
      <c r="D8" s="49">
        <v>1531</v>
      </c>
      <c r="E8" s="51">
        <v>203473.34</v>
      </c>
      <c r="F8" s="49">
        <v>68933</v>
      </c>
      <c r="G8" s="51">
        <v>2277198</v>
      </c>
      <c r="H8" s="49">
        <v>714933.66</v>
      </c>
      <c r="I8" s="51">
        <v>336409</v>
      </c>
      <c r="J8" s="49">
        <v>117435</v>
      </c>
      <c r="K8" s="51">
        <v>0</v>
      </c>
      <c r="L8" s="49">
        <v>0</v>
      </c>
      <c r="M8" s="51">
        <v>0</v>
      </c>
      <c r="N8" s="49">
        <v>418016.69</v>
      </c>
      <c r="O8" s="51">
        <v>18670</v>
      </c>
      <c r="P8" s="49">
        <v>8562198.1699999999</v>
      </c>
      <c r="Q8" s="51">
        <v>4558547.79</v>
      </c>
      <c r="R8" s="57">
        <v>2447</v>
      </c>
      <c r="S8" s="49">
        <f t="shared" si="0"/>
        <v>17442341.480738439</v>
      </c>
      <c r="T8" s="72">
        <v>626962</v>
      </c>
      <c r="U8" s="51">
        <v>90589.16</v>
      </c>
      <c r="V8" s="49">
        <v>14529657</v>
      </c>
      <c r="W8" s="51">
        <v>0</v>
      </c>
      <c r="X8" s="57">
        <v>8811513</v>
      </c>
      <c r="Y8" s="57">
        <f t="shared" si="1"/>
        <v>24058721.16</v>
      </c>
      <c r="Z8" s="49">
        <f t="shared" si="2"/>
        <v>41501062.640738443</v>
      </c>
      <c r="AA8" s="11"/>
      <c r="AB8" s="11"/>
    </row>
    <row r="9" spans="1:28" x14ac:dyDescent="0.25">
      <c r="A9" s="15">
        <v>5</v>
      </c>
      <c r="B9" s="16" t="s">
        <v>80</v>
      </c>
      <c r="C9" s="57">
        <v>189409.84</v>
      </c>
      <c r="D9" s="49">
        <v>0</v>
      </c>
      <c r="E9" s="51">
        <v>213408.53999999998</v>
      </c>
      <c r="F9" s="49">
        <v>66325</v>
      </c>
      <c r="G9" s="51">
        <v>1917244</v>
      </c>
      <c r="H9" s="49">
        <v>649400.19999999995</v>
      </c>
      <c r="I9" s="51">
        <v>331293</v>
      </c>
      <c r="J9" s="49">
        <v>100689</v>
      </c>
      <c r="K9" s="51">
        <v>0</v>
      </c>
      <c r="L9" s="49">
        <v>0</v>
      </c>
      <c r="M9" s="51">
        <v>0</v>
      </c>
      <c r="N9" s="49">
        <v>375763.53</v>
      </c>
      <c r="O9" s="51">
        <v>24364</v>
      </c>
      <c r="P9" s="49">
        <v>9603591.3300000001</v>
      </c>
      <c r="Q9" s="51">
        <v>5154492.91</v>
      </c>
      <c r="R9" s="57">
        <v>362</v>
      </c>
      <c r="S9" s="49">
        <f t="shared" si="0"/>
        <v>18626343.350000001</v>
      </c>
      <c r="T9" s="72">
        <v>592068</v>
      </c>
      <c r="U9" s="51">
        <v>99470.23</v>
      </c>
      <c r="V9" s="49">
        <v>17715183.800000001</v>
      </c>
      <c r="W9" s="51">
        <v>0</v>
      </c>
      <c r="X9" s="57">
        <v>9757541</v>
      </c>
      <c r="Y9" s="57">
        <f t="shared" si="1"/>
        <v>28164263.030000001</v>
      </c>
      <c r="Z9" s="49">
        <f t="shared" si="2"/>
        <v>46790606.380000003</v>
      </c>
      <c r="AA9" s="11"/>
      <c r="AB9" s="11"/>
    </row>
    <row r="10" spans="1:28" x14ac:dyDescent="0.25">
      <c r="A10" s="15">
        <v>6</v>
      </c>
      <c r="B10" s="16" t="s">
        <v>81</v>
      </c>
      <c r="C10" s="57">
        <v>561876.42073843814</v>
      </c>
      <c r="D10" s="49">
        <v>38778</v>
      </c>
      <c r="E10" s="51">
        <v>957473.14</v>
      </c>
      <c r="F10" s="49">
        <v>126287</v>
      </c>
      <c r="G10" s="51">
        <v>19624653</v>
      </c>
      <c r="H10" s="49">
        <v>2009221.21</v>
      </c>
      <c r="I10" s="51">
        <v>792060</v>
      </c>
      <c r="J10" s="49">
        <v>334042</v>
      </c>
      <c r="K10" s="51">
        <v>400</v>
      </c>
      <c r="L10" s="49">
        <v>0</v>
      </c>
      <c r="M10" s="51">
        <v>49382</v>
      </c>
      <c r="N10" s="49">
        <v>962739.62</v>
      </c>
      <c r="O10" s="51">
        <v>62456</v>
      </c>
      <c r="P10" s="49">
        <v>27020518.109999999</v>
      </c>
      <c r="Q10" s="51">
        <v>5795534.0600000005</v>
      </c>
      <c r="R10" s="57">
        <v>4909</v>
      </c>
      <c r="S10" s="49">
        <f t="shared" si="0"/>
        <v>58340329.560738444</v>
      </c>
      <c r="T10" s="72">
        <v>2839818</v>
      </c>
      <c r="U10" s="51">
        <v>294818.51</v>
      </c>
      <c r="V10" s="49">
        <v>14817221</v>
      </c>
      <c r="W10" s="51">
        <v>385851</v>
      </c>
      <c r="X10" s="57">
        <v>-79884</v>
      </c>
      <c r="Y10" s="57">
        <f t="shared" si="1"/>
        <v>18257824.509999998</v>
      </c>
      <c r="Z10" s="49">
        <f t="shared" si="2"/>
        <v>76598154.070738435</v>
      </c>
      <c r="AA10" s="11"/>
      <c r="AB10" s="11"/>
    </row>
    <row r="11" spans="1:28" x14ac:dyDescent="0.25">
      <c r="A11" s="15">
        <v>7</v>
      </c>
      <c r="B11" s="16" t="s">
        <v>82</v>
      </c>
      <c r="C11" s="57">
        <v>87062.63</v>
      </c>
      <c r="D11" s="49">
        <v>1047600</v>
      </c>
      <c r="E11" s="51">
        <v>37288</v>
      </c>
      <c r="F11" s="49">
        <v>0</v>
      </c>
      <c r="G11" s="51">
        <v>11259525</v>
      </c>
      <c r="H11" s="49">
        <v>1185760</v>
      </c>
      <c r="I11" s="51">
        <v>57794</v>
      </c>
      <c r="J11" s="49">
        <v>0</v>
      </c>
      <c r="K11" s="51">
        <v>0</v>
      </c>
      <c r="L11" s="49">
        <v>231350</v>
      </c>
      <c r="M11" s="51">
        <v>16877</v>
      </c>
      <c r="N11" s="49">
        <v>944130</v>
      </c>
      <c r="O11" s="51">
        <v>0</v>
      </c>
      <c r="P11" s="49">
        <v>19791921.009999998</v>
      </c>
      <c r="Q11" s="51">
        <v>45227215.659999996</v>
      </c>
      <c r="R11" s="57">
        <v>0</v>
      </c>
      <c r="S11" s="49">
        <f t="shared" si="0"/>
        <v>79886523.299999997</v>
      </c>
      <c r="T11" s="72">
        <v>1948216</v>
      </c>
      <c r="U11" s="51">
        <v>33608</v>
      </c>
      <c r="V11" s="49">
        <v>9359148</v>
      </c>
      <c r="W11" s="51">
        <v>336155</v>
      </c>
      <c r="X11" s="57">
        <v>234494</v>
      </c>
      <c r="Y11" s="57">
        <f t="shared" si="1"/>
        <v>11911621</v>
      </c>
      <c r="Z11" s="49">
        <f t="shared" si="2"/>
        <v>91798144.299999997</v>
      </c>
      <c r="AA11" s="11"/>
      <c r="AB11" s="11"/>
    </row>
    <row r="12" spans="1:28" x14ac:dyDescent="0.25">
      <c r="A12" s="15">
        <v>8</v>
      </c>
      <c r="B12" s="16" t="s">
        <v>83</v>
      </c>
      <c r="C12" s="57">
        <v>0</v>
      </c>
      <c r="D12" s="49">
        <v>20000</v>
      </c>
      <c r="E12" s="51">
        <v>94992</v>
      </c>
      <c r="F12" s="49">
        <v>4992</v>
      </c>
      <c r="G12" s="51">
        <v>0</v>
      </c>
      <c r="H12" s="49">
        <v>1530</v>
      </c>
      <c r="I12" s="51">
        <v>25500</v>
      </c>
      <c r="J12" s="49">
        <v>130000</v>
      </c>
      <c r="K12" s="51">
        <v>0</v>
      </c>
      <c r="L12" s="49">
        <v>0</v>
      </c>
      <c r="M12" s="51">
        <v>0</v>
      </c>
      <c r="N12" s="49">
        <v>212713</v>
      </c>
      <c r="O12" s="51">
        <v>0</v>
      </c>
      <c r="P12" s="49">
        <v>3551777.27</v>
      </c>
      <c r="Q12" s="51">
        <v>2739948</v>
      </c>
      <c r="R12" s="57">
        <v>0</v>
      </c>
      <c r="S12" s="49">
        <f t="shared" si="0"/>
        <v>6781452.2699999996</v>
      </c>
      <c r="T12" s="72">
        <v>129848</v>
      </c>
      <c r="U12" s="51">
        <v>0</v>
      </c>
      <c r="V12" s="49">
        <v>640000</v>
      </c>
      <c r="W12" s="51">
        <v>0</v>
      </c>
      <c r="X12" s="57">
        <v>0</v>
      </c>
      <c r="Y12" s="57">
        <f t="shared" si="1"/>
        <v>769848</v>
      </c>
      <c r="Z12" s="49">
        <f t="shared" si="2"/>
        <v>7551300.2699999996</v>
      </c>
      <c r="AA12" s="11"/>
      <c r="AB12" s="11"/>
    </row>
    <row r="13" spans="1:28" x14ac:dyDescent="0.25">
      <c r="A13" s="15">
        <v>9</v>
      </c>
      <c r="B13" s="16" t="s">
        <v>84</v>
      </c>
      <c r="C13" s="57">
        <v>80000</v>
      </c>
      <c r="D13" s="49">
        <v>122809</v>
      </c>
      <c r="E13" s="51">
        <v>50000</v>
      </c>
      <c r="F13" s="49">
        <v>0</v>
      </c>
      <c r="G13" s="51">
        <v>-69500</v>
      </c>
      <c r="H13" s="49">
        <v>411652</v>
      </c>
      <c r="I13" s="51">
        <v>216203</v>
      </c>
      <c r="J13" s="49">
        <v>230000</v>
      </c>
      <c r="K13" s="51">
        <v>0</v>
      </c>
      <c r="L13" s="49">
        <v>308650</v>
      </c>
      <c r="M13" s="51">
        <v>0</v>
      </c>
      <c r="N13" s="49">
        <v>225893</v>
      </c>
      <c r="O13" s="51">
        <v>0</v>
      </c>
      <c r="P13" s="49">
        <v>4369870.3499999996</v>
      </c>
      <c r="Q13" s="51">
        <v>6579526.1699999999</v>
      </c>
      <c r="R13" s="57">
        <v>0</v>
      </c>
      <c r="S13" s="49">
        <f t="shared" si="0"/>
        <v>12525103.52</v>
      </c>
      <c r="T13" s="72">
        <v>21909</v>
      </c>
      <c r="U13" s="51">
        <v>0</v>
      </c>
      <c r="V13" s="49">
        <v>70000</v>
      </c>
      <c r="W13" s="51">
        <v>0</v>
      </c>
      <c r="X13" s="57">
        <v>0</v>
      </c>
      <c r="Y13" s="57">
        <f t="shared" si="1"/>
        <v>91909</v>
      </c>
      <c r="Z13" s="49">
        <f t="shared" si="2"/>
        <v>12617012.52</v>
      </c>
      <c r="AA13" s="11"/>
      <c r="AB13" s="11"/>
    </row>
    <row r="14" spans="1:28" x14ac:dyDescent="0.25">
      <c r="A14" s="15">
        <v>10</v>
      </c>
      <c r="B14" s="16" t="s">
        <v>85</v>
      </c>
      <c r="C14" s="57">
        <v>0</v>
      </c>
      <c r="D14" s="49">
        <v>2000</v>
      </c>
      <c r="E14" s="51">
        <v>9499</v>
      </c>
      <c r="F14" s="49">
        <v>499</v>
      </c>
      <c r="G14" s="51">
        <v>0</v>
      </c>
      <c r="H14" s="49">
        <v>921</v>
      </c>
      <c r="I14" s="51">
        <v>2550</v>
      </c>
      <c r="J14" s="49">
        <v>13000</v>
      </c>
      <c r="K14" s="51">
        <v>0</v>
      </c>
      <c r="L14" s="49">
        <v>0</v>
      </c>
      <c r="M14" s="51">
        <v>0</v>
      </c>
      <c r="N14" s="49">
        <v>21809</v>
      </c>
      <c r="O14" s="51">
        <v>0</v>
      </c>
      <c r="P14" s="49">
        <v>495451.08999999997</v>
      </c>
      <c r="Q14" s="51">
        <v>168919</v>
      </c>
      <c r="R14" s="57">
        <v>0</v>
      </c>
      <c r="S14" s="49">
        <f t="shared" si="0"/>
        <v>714648.09</v>
      </c>
      <c r="T14" s="72">
        <v>0</v>
      </c>
      <c r="U14" s="51">
        <v>0</v>
      </c>
      <c r="V14" s="49">
        <v>4150</v>
      </c>
      <c r="W14" s="51">
        <v>0</v>
      </c>
      <c r="X14" s="57">
        <v>0</v>
      </c>
      <c r="Y14" s="57">
        <f t="shared" si="1"/>
        <v>4150</v>
      </c>
      <c r="Z14" s="49">
        <f t="shared" si="2"/>
        <v>718798.09</v>
      </c>
      <c r="AA14" s="11"/>
      <c r="AB14" s="11"/>
    </row>
    <row r="15" spans="1:28" x14ac:dyDescent="0.25">
      <c r="A15" s="15">
        <v>11</v>
      </c>
      <c r="B15" s="16" t="s">
        <v>86</v>
      </c>
      <c r="C15" s="57">
        <v>0</v>
      </c>
      <c r="D15" s="49">
        <v>0</v>
      </c>
      <c r="E15" s="51">
        <v>5000</v>
      </c>
      <c r="F15" s="49">
        <v>0</v>
      </c>
      <c r="G15" s="51">
        <v>-6950</v>
      </c>
      <c r="H15" s="49">
        <v>23867</v>
      </c>
      <c r="I15" s="51">
        <v>21945</v>
      </c>
      <c r="J15" s="49">
        <v>23000</v>
      </c>
      <c r="K15" s="51">
        <v>0</v>
      </c>
      <c r="L15" s="49">
        <v>30865</v>
      </c>
      <c r="M15" s="51">
        <v>0</v>
      </c>
      <c r="N15" s="49">
        <v>29565</v>
      </c>
      <c r="O15" s="51">
        <v>0</v>
      </c>
      <c r="P15" s="49">
        <v>560695.05000000005</v>
      </c>
      <c r="Q15" s="51">
        <v>228415.48</v>
      </c>
      <c r="R15" s="57">
        <v>0</v>
      </c>
      <c r="S15" s="49">
        <f t="shared" si="0"/>
        <v>916402.53</v>
      </c>
      <c r="T15" s="72">
        <v>0</v>
      </c>
      <c r="U15" s="51">
        <v>0</v>
      </c>
      <c r="V15" s="49">
        <v>-35489</v>
      </c>
      <c r="W15" s="51">
        <v>0</v>
      </c>
      <c r="X15" s="57">
        <v>0</v>
      </c>
      <c r="Y15" s="57">
        <f t="shared" si="1"/>
        <v>-35489</v>
      </c>
      <c r="Z15" s="49">
        <f t="shared" si="2"/>
        <v>880913.53</v>
      </c>
      <c r="AA15" s="11"/>
      <c r="AB15" s="11"/>
    </row>
    <row r="16" spans="1:28" x14ac:dyDescent="0.25">
      <c r="A16" s="15">
        <v>12</v>
      </c>
      <c r="B16" s="16" t="s">
        <v>87</v>
      </c>
      <c r="C16" s="57">
        <v>167062.63</v>
      </c>
      <c r="D16" s="49">
        <v>1148409</v>
      </c>
      <c r="E16" s="51">
        <v>-12203</v>
      </c>
      <c r="F16" s="49">
        <v>-5491</v>
      </c>
      <c r="G16" s="51">
        <v>11183075</v>
      </c>
      <c r="H16" s="49">
        <v>1618828</v>
      </c>
      <c r="I16" s="51">
        <v>267892</v>
      </c>
      <c r="J16" s="49">
        <v>110000</v>
      </c>
      <c r="K16" s="51">
        <v>0</v>
      </c>
      <c r="L16" s="49">
        <v>570865</v>
      </c>
      <c r="M16" s="51">
        <v>16877</v>
      </c>
      <c r="N16" s="49">
        <v>965066</v>
      </c>
      <c r="O16" s="51">
        <v>0</v>
      </c>
      <c r="P16" s="49">
        <v>20675258.050000001</v>
      </c>
      <c r="Q16" s="51">
        <v>49126290.310000002</v>
      </c>
      <c r="R16" s="57">
        <v>0</v>
      </c>
      <c r="S16" s="49">
        <f t="shared" si="0"/>
        <v>85831928.99000001</v>
      </c>
      <c r="T16" s="72">
        <v>1840277</v>
      </c>
      <c r="U16" s="51">
        <v>33608</v>
      </c>
      <c r="V16" s="49">
        <v>8749509</v>
      </c>
      <c r="W16" s="51">
        <v>336155</v>
      </c>
      <c r="X16" s="57">
        <v>234494</v>
      </c>
      <c r="Y16" s="57">
        <f t="shared" si="1"/>
        <v>11194043</v>
      </c>
      <c r="Z16" s="49">
        <f t="shared" si="2"/>
        <v>97025971.99000001</v>
      </c>
      <c r="AA16" s="11"/>
      <c r="AB16" s="11"/>
    </row>
    <row r="17" spans="1:28" x14ac:dyDescent="0.25">
      <c r="A17" s="15">
        <v>13</v>
      </c>
      <c r="B17" s="16" t="s">
        <v>88</v>
      </c>
      <c r="C17" s="57">
        <v>91543</v>
      </c>
      <c r="D17" s="49">
        <v>1148409</v>
      </c>
      <c r="E17" s="51">
        <v>-9152</v>
      </c>
      <c r="F17" s="49">
        <v>0</v>
      </c>
      <c r="G17" s="51">
        <v>842041</v>
      </c>
      <c r="H17" s="49">
        <v>1341474</v>
      </c>
      <c r="I17" s="51">
        <v>0</v>
      </c>
      <c r="J17" s="49">
        <v>0</v>
      </c>
      <c r="K17" s="51">
        <v>0</v>
      </c>
      <c r="L17" s="49">
        <v>570865</v>
      </c>
      <c r="M17" s="51">
        <v>0</v>
      </c>
      <c r="N17" s="49">
        <v>861670</v>
      </c>
      <c r="O17" s="51">
        <v>0</v>
      </c>
      <c r="P17" s="49">
        <v>4648999</v>
      </c>
      <c r="Q17" s="51">
        <v>44248509.079999998</v>
      </c>
      <c r="R17" s="57">
        <v>0</v>
      </c>
      <c r="S17" s="49">
        <f t="shared" si="0"/>
        <v>53744358.079999998</v>
      </c>
      <c r="T17" s="72">
        <v>1446490</v>
      </c>
      <c r="U17" s="51">
        <v>0</v>
      </c>
      <c r="V17" s="49">
        <v>989302</v>
      </c>
      <c r="W17" s="51">
        <v>0</v>
      </c>
      <c r="X17" s="57">
        <v>0</v>
      </c>
      <c r="Y17" s="57">
        <f t="shared" si="1"/>
        <v>2435792</v>
      </c>
      <c r="Z17" s="49">
        <f t="shared" si="2"/>
        <v>56180150.079999998</v>
      </c>
      <c r="AA17" s="11"/>
      <c r="AB17" s="11"/>
    </row>
    <row r="18" spans="1:28" x14ac:dyDescent="0.25">
      <c r="A18" s="15">
        <v>14</v>
      </c>
      <c r="B18" s="16" t="s">
        <v>89</v>
      </c>
      <c r="C18" s="57">
        <v>75519.63</v>
      </c>
      <c r="D18" s="49">
        <v>0</v>
      </c>
      <c r="E18" s="51">
        <v>-3051</v>
      </c>
      <c r="F18" s="49">
        <v>-5491</v>
      </c>
      <c r="G18" s="51">
        <v>10341034</v>
      </c>
      <c r="H18" s="49">
        <v>277354</v>
      </c>
      <c r="I18" s="51">
        <v>267892</v>
      </c>
      <c r="J18" s="49">
        <v>110000</v>
      </c>
      <c r="K18" s="51">
        <v>0</v>
      </c>
      <c r="L18" s="49">
        <v>0</v>
      </c>
      <c r="M18" s="51">
        <v>16877</v>
      </c>
      <c r="N18" s="49">
        <v>103396</v>
      </c>
      <c r="O18" s="51">
        <v>0</v>
      </c>
      <c r="P18" s="49">
        <v>16026259.050000001</v>
      </c>
      <c r="Q18" s="51">
        <v>4877781.2300000004</v>
      </c>
      <c r="R18" s="57">
        <v>0</v>
      </c>
      <c r="S18" s="49">
        <f t="shared" si="0"/>
        <v>32087570.91</v>
      </c>
      <c r="T18" s="72">
        <v>393787</v>
      </c>
      <c r="U18" s="51">
        <v>33608</v>
      </c>
      <c r="V18" s="49">
        <v>7760207</v>
      </c>
      <c r="W18" s="51">
        <v>336155</v>
      </c>
      <c r="X18" s="57">
        <v>234494</v>
      </c>
      <c r="Y18" s="57">
        <f t="shared" si="1"/>
        <v>8758251</v>
      </c>
      <c r="Z18" s="49">
        <f t="shared" si="2"/>
        <v>40845821.909999996</v>
      </c>
      <c r="AA18" s="11"/>
      <c r="AB18" s="11"/>
    </row>
    <row r="19" spans="1:28" x14ac:dyDescent="0.25">
      <c r="A19" s="15">
        <v>15</v>
      </c>
      <c r="B19" s="16" t="s">
        <v>90</v>
      </c>
      <c r="C19" s="57">
        <v>15997</v>
      </c>
      <c r="D19" s="49">
        <v>0</v>
      </c>
      <c r="E19" s="51">
        <v>0</v>
      </c>
      <c r="F19" s="49">
        <v>0</v>
      </c>
      <c r="G19" s="51">
        <v>340438</v>
      </c>
      <c r="H19" s="49">
        <v>0</v>
      </c>
      <c r="I19" s="51">
        <v>0</v>
      </c>
      <c r="J19" s="49">
        <v>0</v>
      </c>
      <c r="K19" s="51">
        <v>0</v>
      </c>
      <c r="L19" s="49">
        <v>0</v>
      </c>
      <c r="M19" s="51">
        <v>0</v>
      </c>
      <c r="N19" s="49">
        <v>0</v>
      </c>
      <c r="O19" s="51">
        <v>0</v>
      </c>
      <c r="P19" s="49">
        <v>0</v>
      </c>
      <c r="Q19" s="51">
        <v>0</v>
      </c>
      <c r="R19" s="57">
        <v>0</v>
      </c>
      <c r="S19" s="49">
        <f t="shared" si="0"/>
        <v>356435</v>
      </c>
      <c r="T19" s="72">
        <v>0</v>
      </c>
      <c r="U19" s="51">
        <v>0</v>
      </c>
      <c r="V19" s="49">
        <v>-809100</v>
      </c>
      <c r="W19" s="51">
        <v>550604</v>
      </c>
      <c r="X19" s="57">
        <v>0</v>
      </c>
      <c r="Y19" s="57">
        <f t="shared" si="1"/>
        <v>-258496</v>
      </c>
      <c r="Z19" s="49">
        <f t="shared" si="2"/>
        <v>97939</v>
      </c>
      <c r="AA19" s="11"/>
      <c r="AB19" s="11"/>
    </row>
    <row r="20" spans="1:28" x14ac:dyDescent="0.25">
      <c r="A20" s="15">
        <v>16</v>
      </c>
      <c r="B20" s="16" t="s">
        <v>91</v>
      </c>
      <c r="C20" s="57">
        <v>91516.63</v>
      </c>
      <c r="D20" s="49">
        <v>0</v>
      </c>
      <c r="E20" s="51">
        <v>-3051</v>
      </c>
      <c r="F20" s="49">
        <v>-5491</v>
      </c>
      <c r="G20" s="51">
        <v>10681472</v>
      </c>
      <c r="H20" s="49">
        <v>277354</v>
      </c>
      <c r="I20" s="51">
        <v>267892</v>
      </c>
      <c r="J20" s="49">
        <v>110000</v>
      </c>
      <c r="K20" s="51">
        <v>0</v>
      </c>
      <c r="L20" s="49">
        <v>0</v>
      </c>
      <c r="M20" s="51">
        <v>16877</v>
      </c>
      <c r="N20" s="49">
        <v>103396</v>
      </c>
      <c r="O20" s="51">
        <v>0</v>
      </c>
      <c r="P20" s="49">
        <v>16026259.050000001</v>
      </c>
      <c r="Q20" s="51">
        <v>4877781.2300000004</v>
      </c>
      <c r="R20" s="57">
        <v>0</v>
      </c>
      <c r="S20" s="49">
        <f t="shared" si="0"/>
        <v>32444005.91</v>
      </c>
      <c r="T20" s="72">
        <v>393787</v>
      </c>
      <c r="U20" s="51">
        <v>33608</v>
      </c>
      <c r="V20" s="49">
        <v>6951107</v>
      </c>
      <c r="W20" s="51">
        <v>886759</v>
      </c>
      <c r="X20" s="57">
        <v>234494</v>
      </c>
      <c r="Y20" s="57">
        <f t="shared" si="1"/>
        <v>8499755</v>
      </c>
      <c r="Z20" s="49">
        <f t="shared" si="2"/>
        <v>40943760.909999996</v>
      </c>
      <c r="AA20" s="11"/>
      <c r="AB20" s="11"/>
    </row>
    <row r="21" spans="1:28" x14ac:dyDescent="0.25">
      <c r="A21" s="15">
        <v>17</v>
      </c>
      <c r="B21" s="16" t="s">
        <v>92</v>
      </c>
      <c r="C21" s="57">
        <v>62720.36</v>
      </c>
      <c r="D21" s="49">
        <v>0</v>
      </c>
      <c r="E21" s="51">
        <v>17386.16</v>
      </c>
      <c r="F21" s="49">
        <v>0</v>
      </c>
      <c r="G21" s="51">
        <v>1687427</v>
      </c>
      <c r="H21" s="49">
        <v>144892.9</v>
      </c>
      <c r="I21" s="51">
        <v>0</v>
      </c>
      <c r="J21" s="49">
        <v>0</v>
      </c>
      <c r="K21" s="51">
        <v>0</v>
      </c>
      <c r="L21" s="49">
        <v>0</v>
      </c>
      <c r="M21" s="51">
        <v>68</v>
      </c>
      <c r="N21" s="49">
        <v>39441.770000000004</v>
      </c>
      <c r="O21" s="51">
        <v>0</v>
      </c>
      <c r="P21" s="49">
        <v>893744.55</v>
      </c>
      <c r="Q21" s="51">
        <v>1112404.0899999999</v>
      </c>
      <c r="R21" s="57">
        <v>0</v>
      </c>
      <c r="S21" s="49">
        <f t="shared" si="0"/>
        <v>3958084.83</v>
      </c>
      <c r="T21" s="72">
        <v>145767</v>
      </c>
      <c r="U21" s="51">
        <v>56544.25</v>
      </c>
      <c r="V21" s="49">
        <v>2792796.14</v>
      </c>
      <c r="W21" s="51">
        <v>24043</v>
      </c>
      <c r="X21" s="57">
        <v>0</v>
      </c>
      <c r="Y21" s="57">
        <f t="shared" si="1"/>
        <v>3019150.39</v>
      </c>
      <c r="Z21" s="49">
        <f t="shared" si="2"/>
        <v>6977235.2200000007</v>
      </c>
      <c r="AA21" s="11"/>
      <c r="AB21" s="11"/>
    </row>
    <row r="22" spans="1:28" x14ac:dyDescent="0.25">
      <c r="A22" s="15">
        <v>18</v>
      </c>
      <c r="B22" s="16" t="s">
        <v>93</v>
      </c>
      <c r="C22" s="57">
        <v>76721</v>
      </c>
      <c r="D22" s="49">
        <v>113651</v>
      </c>
      <c r="E22" s="51">
        <v>87703</v>
      </c>
      <c r="F22" s="49">
        <v>9577</v>
      </c>
      <c r="G22" s="51">
        <v>0</v>
      </c>
      <c r="H22" s="49">
        <v>140081</v>
      </c>
      <c r="I22" s="51">
        <v>0</v>
      </c>
      <c r="J22" s="49">
        <v>16</v>
      </c>
      <c r="K22" s="51">
        <v>16157</v>
      </c>
      <c r="L22" s="49">
        <v>172547</v>
      </c>
      <c r="M22" s="51">
        <v>19</v>
      </c>
      <c r="N22" s="49">
        <v>187129</v>
      </c>
      <c r="O22" s="51">
        <v>0</v>
      </c>
      <c r="P22" s="49">
        <v>160952</v>
      </c>
      <c r="Q22" s="51">
        <v>6903061.2599999998</v>
      </c>
      <c r="R22" s="57">
        <v>0</v>
      </c>
      <c r="S22" s="49">
        <f t="shared" si="0"/>
        <v>7867614.2599999998</v>
      </c>
      <c r="T22" s="72">
        <v>1787289</v>
      </c>
      <c r="U22" s="51">
        <v>10</v>
      </c>
      <c r="V22" s="49">
        <v>365337</v>
      </c>
      <c r="W22" s="51">
        <v>0</v>
      </c>
      <c r="X22" s="57">
        <v>0</v>
      </c>
      <c r="Y22" s="57">
        <f t="shared" si="1"/>
        <v>2152636</v>
      </c>
      <c r="Z22" s="49">
        <f t="shared" si="2"/>
        <v>10020250.26</v>
      </c>
      <c r="AA22" s="11"/>
      <c r="AB22" s="11"/>
    </row>
    <row r="23" spans="1:28" x14ac:dyDescent="0.25">
      <c r="A23" s="15">
        <v>19</v>
      </c>
      <c r="B23" s="16" t="s">
        <v>94</v>
      </c>
      <c r="C23" s="57">
        <v>-14000.64</v>
      </c>
      <c r="D23" s="49">
        <v>-113651</v>
      </c>
      <c r="E23" s="51">
        <v>-70316.84</v>
      </c>
      <c r="F23" s="49">
        <v>-9577</v>
      </c>
      <c r="G23" s="51">
        <v>1687427</v>
      </c>
      <c r="H23" s="49">
        <v>4811.9000000000015</v>
      </c>
      <c r="I23" s="51">
        <v>0</v>
      </c>
      <c r="J23" s="49">
        <v>-16</v>
      </c>
      <c r="K23" s="51">
        <v>-16157</v>
      </c>
      <c r="L23" s="49">
        <v>-172547</v>
      </c>
      <c r="M23" s="51">
        <v>49</v>
      </c>
      <c r="N23" s="49">
        <v>-147687.23000000001</v>
      </c>
      <c r="O23" s="51">
        <v>0</v>
      </c>
      <c r="P23" s="49">
        <v>732792.55</v>
      </c>
      <c r="Q23" s="51">
        <v>-5790657.1699999999</v>
      </c>
      <c r="R23" s="57">
        <v>0</v>
      </c>
      <c r="S23" s="49">
        <f t="shared" si="0"/>
        <v>-3909529.4299999997</v>
      </c>
      <c r="T23" s="72">
        <v>-1641522</v>
      </c>
      <c r="U23" s="51">
        <v>56534.25</v>
      </c>
      <c r="V23" s="49">
        <v>2427459.14</v>
      </c>
      <c r="W23" s="51">
        <v>24043</v>
      </c>
      <c r="X23" s="57">
        <v>0</v>
      </c>
      <c r="Y23" s="57">
        <f t="shared" si="1"/>
        <v>866514.39000000013</v>
      </c>
      <c r="Z23" s="49">
        <f t="shared" si="2"/>
        <v>-3043015.0399999996</v>
      </c>
      <c r="AA23" s="11"/>
      <c r="AB23" s="11"/>
    </row>
    <row r="24" spans="1:28" x14ac:dyDescent="0.25">
      <c r="A24" s="15">
        <v>20</v>
      </c>
      <c r="B24" s="16" t="s">
        <v>95</v>
      </c>
      <c r="C24" s="57">
        <v>298208.9915327364</v>
      </c>
      <c r="D24" s="49">
        <v>116225</v>
      </c>
      <c r="E24" s="51">
        <v>507041.89400524751</v>
      </c>
      <c r="F24" s="49">
        <v>88805.604129369211</v>
      </c>
      <c r="G24" s="51">
        <v>4037333.7390505332</v>
      </c>
      <c r="H24" s="49">
        <v>973206.95085897343</v>
      </c>
      <c r="I24" s="51">
        <v>547072.47396571445</v>
      </c>
      <c r="J24" s="49">
        <v>228734.6432220478</v>
      </c>
      <c r="K24" s="51">
        <v>1734.5840082648863</v>
      </c>
      <c r="L24" s="49">
        <v>27700</v>
      </c>
      <c r="M24" s="51">
        <v>26413</v>
      </c>
      <c r="N24" s="49">
        <v>578130.17254106933</v>
      </c>
      <c r="O24" s="51">
        <v>43522.767050479335</v>
      </c>
      <c r="P24" s="49">
        <v>15668386.357144974</v>
      </c>
      <c r="Q24" s="51">
        <v>7118451.9383324301</v>
      </c>
      <c r="R24" s="57">
        <v>3143.4747414308163</v>
      </c>
      <c r="S24" s="49">
        <f t="shared" si="0"/>
        <v>30264111.590583269</v>
      </c>
      <c r="T24" s="72">
        <v>1452890</v>
      </c>
      <c r="U24" s="51">
        <v>177364.23</v>
      </c>
      <c r="V24" s="49">
        <v>6776285.4118595943</v>
      </c>
      <c r="W24" s="51">
        <v>157050.01755713602</v>
      </c>
      <c r="X24" s="57">
        <v>14800</v>
      </c>
      <c r="Y24" s="57">
        <f t="shared" si="1"/>
        <v>8578389.6594167314</v>
      </c>
      <c r="Z24" s="49">
        <f t="shared" si="2"/>
        <v>38842501.25</v>
      </c>
      <c r="AA24" s="11"/>
      <c r="AB24" s="11"/>
    </row>
    <row r="25" spans="1:28" x14ac:dyDescent="0.25">
      <c r="A25" s="15">
        <v>21</v>
      </c>
      <c r="B25" s="16" t="s">
        <v>96</v>
      </c>
      <c r="C25" s="57">
        <v>375724.98153273639</v>
      </c>
      <c r="D25" s="49">
        <v>2574</v>
      </c>
      <c r="E25" s="51">
        <v>433674.05400524754</v>
      </c>
      <c r="F25" s="49">
        <v>73737.604129369211</v>
      </c>
      <c r="G25" s="51">
        <v>16406232.739050534</v>
      </c>
      <c r="H25" s="49">
        <v>1255372.8508589733</v>
      </c>
      <c r="I25" s="51">
        <v>814964.47396571445</v>
      </c>
      <c r="J25" s="49">
        <v>338718.64322204783</v>
      </c>
      <c r="K25" s="51">
        <v>-14422.415991735113</v>
      </c>
      <c r="L25" s="49">
        <v>-144847</v>
      </c>
      <c r="M25" s="51">
        <v>43339</v>
      </c>
      <c r="N25" s="49">
        <v>533838.94254106935</v>
      </c>
      <c r="O25" s="51">
        <v>43522.767050479335</v>
      </c>
      <c r="P25" s="49">
        <v>32427437.957144972</v>
      </c>
      <c r="Q25" s="51">
        <v>6205575.9983324297</v>
      </c>
      <c r="R25" s="57">
        <v>3143.4747414308163</v>
      </c>
      <c r="S25" s="49">
        <f t="shared" si="0"/>
        <v>58798588.070583269</v>
      </c>
      <c r="T25" s="72">
        <v>205155</v>
      </c>
      <c r="U25" s="51">
        <v>267506.48</v>
      </c>
      <c r="V25" s="49">
        <v>16154851.551859595</v>
      </c>
      <c r="W25" s="51">
        <v>1067852.017557136</v>
      </c>
      <c r="X25" s="57">
        <v>249294</v>
      </c>
      <c r="Y25" s="57">
        <f t="shared" si="1"/>
        <v>17944659.049416732</v>
      </c>
      <c r="Z25" s="49">
        <f t="shared" si="2"/>
        <v>76743247.120000005</v>
      </c>
      <c r="AA25" s="11"/>
      <c r="AB25" s="11"/>
    </row>
    <row r="26" spans="1:28" x14ac:dyDescent="0.25">
      <c r="A26" s="15">
        <v>22</v>
      </c>
      <c r="B26" s="16" t="s">
        <v>97</v>
      </c>
      <c r="C26" s="57">
        <v>186151.4392057017</v>
      </c>
      <c r="D26" s="49">
        <v>36204</v>
      </c>
      <c r="E26" s="51">
        <v>523799.08599475247</v>
      </c>
      <c r="F26" s="49">
        <v>52549.395870630789</v>
      </c>
      <c r="G26" s="51">
        <v>3218420.2609494664</v>
      </c>
      <c r="H26" s="49">
        <v>753848.35914102662</v>
      </c>
      <c r="I26" s="51">
        <v>-22904.473965714453</v>
      </c>
      <c r="J26" s="49">
        <v>-4676.6432220478309</v>
      </c>
      <c r="K26" s="51">
        <v>14822.415991735113</v>
      </c>
      <c r="L26" s="49">
        <v>144847</v>
      </c>
      <c r="M26" s="51">
        <v>6043</v>
      </c>
      <c r="N26" s="49">
        <v>428900.6774589307</v>
      </c>
      <c r="O26" s="51">
        <v>18933.232949520665</v>
      </c>
      <c r="P26" s="49">
        <v>-5406919.8471449744</v>
      </c>
      <c r="Q26" s="51">
        <v>-410041.93833242892</v>
      </c>
      <c r="R26" s="57">
        <v>1765.5252585691837</v>
      </c>
      <c r="S26" s="49">
        <f t="shared" si="0"/>
        <v>-458258.5098448327</v>
      </c>
      <c r="T26" s="72">
        <v>2634663</v>
      </c>
      <c r="U26" s="51">
        <v>27312.03</v>
      </c>
      <c r="V26" s="49">
        <v>-1337630.551859594</v>
      </c>
      <c r="W26" s="51">
        <v>-682001.01755713602</v>
      </c>
      <c r="X26" s="57">
        <v>-329178</v>
      </c>
      <c r="Y26" s="57">
        <f t="shared" si="1"/>
        <v>313165.46058326983</v>
      </c>
      <c r="Z26" s="49">
        <f t="shared" si="2"/>
        <v>-145093.04926156288</v>
      </c>
      <c r="AA26" s="11"/>
      <c r="AB26" s="11"/>
    </row>
    <row r="27" spans="1:28" x14ac:dyDescent="0.25">
      <c r="A27" s="15">
        <v>23</v>
      </c>
      <c r="B27" s="16" t="s">
        <v>98</v>
      </c>
      <c r="C27" s="57">
        <v>22891.961274760055</v>
      </c>
      <c r="D27" s="49">
        <v>629.02417421332802</v>
      </c>
      <c r="E27" s="51">
        <v>26227.219233950367</v>
      </c>
      <c r="F27" s="49">
        <v>4481.9865079937117</v>
      </c>
      <c r="G27" s="51">
        <v>533903.90794877149</v>
      </c>
      <c r="H27" s="49">
        <v>41029.00738433349</v>
      </c>
      <c r="I27" s="51">
        <v>28110.591220960985</v>
      </c>
      <c r="J27" s="49">
        <v>11855.31160850472</v>
      </c>
      <c r="K27" s="51">
        <v>14.196192824261285</v>
      </c>
      <c r="L27" s="49">
        <v>0</v>
      </c>
      <c r="M27" s="51">
        <v>344.88727554470745</v>
      </c>
      <c r="N27" s="49">
        <v>25160.993080618871</v>
      </c>
      <c r="O27" s="51">
        <v>2216.5935475801571</v>
      </c>
      <c r="P27" s="49">
        <v>864664.07567169657</v>
      </c>
      <c r="Q27" s="51">
        <v>223351.4345262211</v>
      </c>
      <c r="R27" s="57">
        <v>174.22277643574662</v>
      </c>
      <c r="S27" s="49">
        <f t="shared" si="0"/>
        <v>1785055.4124244098</v>
      </c>
      <c r="T27" s="72">
        <v>55911.962948041953</v>
      </c>
      <c r="U27" s="51">
        <v>3288.1649281456607</v>
      </c>
      <c r="V27" s="49">
        <v>3927485.9235548945</v>
      </c>
      <c r="W27" s="51">
        <v>35559.716144508398</v>
      </c>
      <c r="X27" s="57">
        <v>329178</v>
      </c>
      <c r="Y27" s="57">
        <f t="shared" si="1"/>
        <v>4351423.7675755899</v>
      </c>
      <c r="Z27" s="49">
        <f t="shared" si="2"/>
        <v>6136479.1799999997</v>
      </c>
      <c r="AA27" s="11"/>
      <c r="AB27" s="11"/>
    </row>
    <row r="28" spans="1:28" x14ac:dyDescent="0.25">
      <c r="A28" s="15">
        <v>24</v>
      </c>
      <c r="B28" s="16" t="s">
        <v>99</v>
      </c>
      <c r="C28" s="57">
        <v>6479.4004867295771</v>
      </c>
      <c r="D28" s="49">
        <v>4124.4781949885682</v>
      </c>
      <c r="E28" s="51">
        <v>17121.15446038156</v>
      </c>
      <c r="F28" s="49">
        <v>6295.9175372497557</v>
      </c>
      <c r="G28" s="51">
        <v>632177.50158393441</v>
      </c>
      <c r="H28" s="49">
        <v>27272.344787949089</v>
      </c>
      <c r="I28" s="51">
        <v>39487.393354454871</v>
      </c>
      <c r="J28" s="49">
        <v>16653.344255370568</v>
      </c>
      <c r="K28" s="51">
        <v>19.941617228217492</v>
      </c>
      <c r="L28" s="49">
        <v>0</v>
      </c>
      <c r="M28" s="51">
        <v>972</v>
      </c>
      <c r="N28" s="49">
        <v>22076.28781230688</v>
      </c>
      <c r="O28" s="51">
        <v>3113.684114013879</v>
      </c>
      <c r="P28" s="49">
        <v>733891.96842401719</v>
      </c>
      <c r="Q28" s="51">
        <v>176857.9524203162</v>
      </c>
      <c r="R28" s="57">
        <v>244.73349743329919</v>
      </c>
      <c r="S28" s="49">
        <f t="shared" si="0"/>
        <v>1686788.1025463743</v>
      </c>
      <c r="T28" s="72">
        <v>16818.334494770213</v>
      </c>
      <c r="U28" s="51">
        <v>1682.15</v>
      </c>
      <c r="V28" s="49">
        <v>54963.296136086989</v>
      </c>
      <c r="W28" s="51">
        <v>3589.7468227687095</v>
      </c>
      <c r="X28" s="57">
        <v>0</v>
      </c>
      <c r="Y28" s="57">
        <f t="shared" si="1"/>
        <v>77053.527453625909</v>
      </c>
      <c r="Z28" s="49">
        <f t="shared" si="2"/>
        <v>1763841.6300000001</v>
      </c>
      <c r="AA28" s="11"/>
      <c r="AB28" s="11"/>
    </row>
    <row r="29" spans="1:28" x14ac:dyDescent="0.25">
      <c r="A29" s="15">
        <v>25</v>
      </c>
      <c r="B29" s="16" t="s">
        <v>100</v>
      </c>
      <c r="C29" s="57">
        <v>215522.80096719135</v>
      </c>
      <c r="D29" s="49">
        <v>40957.502369201902</v>
      </c>
      <c r="E29" s="51">
        <v>567147.45968908444</v>
      </c>
      <c r="F29" s="49">
        <v>63327.29991587426</v>
      </c>
      <c r="G29" s="51">
        <v>4384501.6704821726</v>
      </c>
      <c r="H29" s="49">
        <v>822149.71131330926</v>
      </c>
      <c r="I29" s="51">
        <v>44693.510609701407</v>
      </c>
      <c r="J29" s="49">
        <v>23832.012641827459</v>
      </c>
      <c r="K29" s="51">
        <v>14856.553801787593</v>
      </c>
      <c r="L29" s="49">
        <v>144847</v>
      </c>
      <c r="M29" s="51">
        <v>7359.8872755447073</v>
      </c>
      <c r="N29" s="49">
        <v>476137.95835185645</v>
      </c>
      <c r="O29" s="51">
        <v>24263.5106111147</v>
      </c>
      <c r="P29" s="49">
        <v>-3808363.8030492603</v>
      </c>
      <c r="Q29" s="51">
        <v>-9832.5513858916238</v>
      </c>
      <c r="R29" s="57">
        <v>2184.4815324382298</v>
      </c>
      <c r="S29" s="49">
        <f t="shared" si="0"/>
        <v>3013585.0051259529</v>
      </c>
      <c r="T29" s="72">
        <v>2707393.2974428125</v>
      </c>
      <c r="U29" s="51">
        <v>32282.34492814566</v>
      </c>
      <c r="V29" s="49">
        <v>2644818.6678313874</v>
      </c>
      <c r="W29" s="51">
        <v>-642851.55458985886</v>
      </c>
      <c r="X29" s="57">
        <v>0</v>
      </c>
      <c r="Y29" s="57">
        <f t="shared" si="1"/>
        <v>4741642.755612486</v>
      </c>
      <c r="Z29" s="49">
        <f t="shared" si="2"/>
        <v>7755227.7607384389</v>
      </c>
      <c r="AA29" s="11"/>
      <c r="AB29" s="11"/>
    </row>
    <row r="30" spans="1:28" x14ac:dyDescent="0.25">
      <c r="A30" s="15">
        <v>26</v>
      </c>
      <c r="B30" s="16" t="s">
        <v>101</v>
      </c>
      <c r="C30" s="57">
        <v>215522.80096719135</v>
      </c>
      <c r="D30" s="49">
        <v>40957.502369201902</v>
      </c>
      <c r="E30" s="51">
        <v>567147.45968908444</v>
      </c>
      <c r="F30" s="49">
        <v>63327.29991587426</v>
      </c>
      <c r="G30" s="51">
        <v>4384501.6704821726</v>
      </c>
      <c r="H30" s="49">
        <v>822149.71131330926</v>
      </c>
      <c r="I30" s="51">
        <v>44693.510609701407</v>
      </c>
      <c r="J30" s="49">
        <v>23832.012641827459</v>
      </c>
      <c r="K30" s="51">
        <v>14856.553801787593</v>
      </c>
      <c r="L30" s="49">
        <v>144847</v>
      </c>
      <c r="M30" s="51">
        <v>7359.8872755447073</v>
      </c>
      <c r="N30" s="49">
        <v>476137.95835185645</v>
      </c>
      <c r="O30" s="51">
        <v>24263.5106111147</v>
      </c>
      <c r="P30" s="49">
        <v>-3808363.8030492603</v>
      </c>
      <c r="Q30" s="51">
        <v>-9832.5513858916238</v>
      </c>
      <c r="R30" s="57">
        <v>2184.4815324382298</v>
      </c>
      <c r="S30" s="49">
        <f t="shared" si="0"/>
        <v>3013585.0051259529</v>
      </c>
      <c r="T30" s="72">
        <v>2707393.2974428125</v>
      </c>
      <c r="U30" s="51">
        <v>32282.34492814566</v>
      </c>
      <c r="V30" s="49">
        <v>2644818.6678313874</v>
      </c>
      <c r="W30" s="51">
        <v>-642851.55458985886</v>
      </c>
      <c r="X30" s="57">
        <v>0</v>
      </c>
      <c r="Y30" s="57">
        <f t="shared" si="1"/>
        <v>4741642.755612486</v>
      </c>
      <c r="Z30" s="49">
        <f t="shared" si="2"/>
        <v>7755227.7607384389</v>
      </c>
      <c r="AA30" s="11"/>
      <c r="AB30" s="11"/>
    </row>
    <row r="31" spans="1:28" x14ac:dyDescent="0.25">
      <c r="A31" s="15">
        <v>27</v>
      </c>
      <c r="B31" s="16" t="s">
        <v>102</v>
      </c>
      <c r="C31" s="57">
        <v>13929.883796011567</v>
      </c>
      <c r="D31" s="49">
        <v>23968.535619106857</v>
      </c>
      <c r="E31" s="51">
        <v>28399.604569302381</v>
      </c>
      <c r="F31" s="49">
        <v>3421.4470115108948</v>
      </c>
      <c r="G31" s="51">
        <v>721811.42462804436</v>
      </c>
      <c r="H31" s="49">
        <v>128305.915250483</v>
      </c>
      <c r="I31" s="51">
        <v>15882.526444000525</v>
      </c>
      <c r="J31" s="49">
        <v>6380.5421086385459</v>
      </c>
      <c r="K31" s="51">
        <v>1626.7382329180416</v>
      </c>
      <c r="L31" s="49">
        <v>28813.687756467745</v>
      </c>
      <c r="M31" s="51">
        <v>864.18502605310675</v>
      </c>
      <c r="N31" s="49">
        <v>44359.658783163279</v>
      </c>
      <c r="O31" s="51">
        <v>1344.9961613015175</v>
      </c>
      <c r="P31" s="49">
        <v>640520.80539922474</v>
      </c>
      <c r="Q31" s="51">
        <v>1053438.4793290817</v>
      </c>
      <c r="R31" s="57">
        <v>67.21321123027586</v>
      </c>
      <c r="S31" s="49">
        <f t="shared" si="0"/>
        <v>2713135.6433265386</v>
      </c>
      <c r="T31" s="72">
        <v>108620.41661908544</v>
      </c>
      <c r="U31" s="51">
        <v>473.5150142753555</v>
      </c>
      <c r="V31" s="49">
        <v>682330.2019006788</v>
      </c>
      <c r="W31" s="51">
        <v>7044.2666361033907</v>
      </c>
      <c r="X31" s="57">
        <v>37161.956503318572</v>
      </c>
      <c r="Y31" s="57">
        <f t="shared" si="1"/>
        <v>835630.35667346162</v>
      </c>
      <c r="Z31" s="49">
        <f t="shared" si="2"/>
        <v>3548766</v>
      </c>
      <c r="AA31" s="11"/>
      <c r="AB31" s="11"/>
    </row>
    <row r="32" spans="1:28" x14ac:dyDescent="0.25">
      <c r="A32" s="15">
        <v>28</v>
      </c>
      <c r="B32" s="16" t="s">
        <v>103</v>
      </c>
      <c r="C32" s="57">
        <v>201592.91717117978</v>
      </c>
      <c r="D32" s="49">
        <v>16988.966750095045</v>
      </c>
      <c r="E32" s="51">
        <v>538747.85511978203</v>
      </c>
      <c r="F32" s="49">
        <v>59905.852904363368</v>
      </c>
      <c r="G32" s="51">
        <v>3662690.2458541277</v>
      </c>
      <c r="H32" s="49">
        <v>693843.79606282641</v>
      </c>
      <c r="I32" s="51">
        <v>28810.98416570088</v>
      </c>
      <c r="J32" s="49">
        <v>17451.470533188913</v>
      </c>
      <c r="K32" s="51">
        <v>13229.815568869551</v>
      </c>
      <c r="L32" s="49">
        <v>116033.31224353226</v>
      </c>
      <c r="M32" s="51">
        <v>6495.7022494916009</v>
      </c>
      <c r="N32" s="49">
        <v>431778.29956869315</v>
      </c>
      <c r="O32" s="51">
        <v>22918.514449813181</v>
      </c>
      <c r="P32" s="49">
        <v>-4448884.6084484849</v>
      </c>
      <c r="Q32" s="51">
        <v>-1063271.0307149736</v>
      </c>
      <c r="R32" s="57">
        <v>2117.2683212079542</v>
      </c>
      <c r="S32" s="49">
        <f t="shared" si="0"/>
        <v>300449.36179941474</v>
      </c>
      <c r="T32" s="72">
        <v>2598772.8808237268</v>
      </c>
      <c r="U32" s="51">
        <v>31808.829913870304</v>
      </c>
      <c r="V32" s="49">
        <v>1962488.4659307089</v>
      </c>
      <c r="W32" s="51">
        <v>-649895.82122596225</v>
      </c>
      <c r="X32" s="57">
        <v>-37161.956503318572</v>
      </c>
      <c r="Y32" s="57">
        <f t="shared" si="1"/>
        <v>3906012.3989390251</v>
      </c>
      <c r="Z32" s="49">
        <f t="shared" si="2"/>
        <v>4206461.7607384399</v>
      </c>
      <c r="AA32" s="11"/>
      <c r="AB32" s="11"/>
    </row>
    <row r="33" spans="1:28" ht="15.75" thickBot="1" x14ac:dyDescent="0.3">
      <c r="A33" s="17">
        <v>29</v>
      </c>
      <c r="B33" s="18" t="s">
        <v>104</v>
      </c>
      <c r="C33" s="58">
        <v>201592.91717117978</v>
      </c>
      <c r="D33" s="50">
        <v>16988.966750095045</v>
      </c>
      <c r="E33" s="74">
        <v>538747.85511978203</v>
      </c>
      <c r="F33" s="50">
        <v>59905.852904363368</v>
      </c>
      <c r="G33" s="74">
        <v>3662690.2458541277</v>
      </c>
      <c r="H33" s="50">
        <v>693843.79606282641</v>
      </c>
      <c r="I33" s="74">
        <v>28810.98416570088</v>
      </c>
      <c r="J33" s="50">
        <v>17451.470533188913</v>
      </c>
      <c r="K33" s="74">
        <v>13229.815568869551</v>
      </c>
      <c r="L33" s="50">
        <v>116033.31224353226</v>
      </c>
      <c r="M33" s="74">
        <v>6495.7022494916009</v>
      </c>
      <c r="N33" s="50">
        <v>431778.29956869315</v>
      </c>
      <c r="O33" s="74">
        <v>22918.514449813181</v>
      </c>
      <c r="P33" s="50">
        <v>-4448884.6084484849</v>
      </c>
      <c r="Q33" s="74">
        <v>-1063271.0307149736</v>
      </c>
      <c r="R33" s="58">
        <v>2117.2683212079542</v>
      </c>
      <c r="S33" s="50">
        <f t="shared" si="0"/>
        <v>300449.36179941474</v>
      </c>
      <c r="T33" s="73">
        <v>2598772.8808237268</v>
      </c>
      <c r="U33" s="74">
        <v>31808.829913870304</v>
      </c>
      <c r="V33" s="50">
        <v>1962488.4659307089</v>
      </c>
      <c r="W33" s="74">
        <v>-649895.82122596225</v>
      </c>
      <c r="X33" s="58">
        <v>-37161.956503318572</v>
      </c>
      <c r="Y33" s="58">
        <f t="shared" si="1"/>
        <v>3906012.3989390251</v>
      </c>
      <c r="Z33" s="50">
        <f t="shared" si="2"/>
        <v>4206461.7607384399</v>
      </c>
      <c r="AA33" s="11"/>
      <c r="AB33" s="11"/>
    </row>
    <row r="34" spans="1:28" x14ac:dyDescent="0.25">
      <c r="A34" s="11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2">
        <v>0</v>
      </c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</row>
    <row r="35" spans="1:28" x14ac:dyDescent="0.25">
      <c r="A35" s="11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</row>
  </sheetData>
  <mergeCells count="3">
    <mergeCell ref="A1:Z1"/>
    <mergeCell ref="A2:Z2"/>
    <mergeCell ref="A3:Z3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33"/>
  <sheetViews>
    <sheetView workbookViewId="0">
      <selection activeCell="K2" sqref="K2"/>
    </sheetView>
  </sheetViews>
  <sheetFormatPr defaultRowHeight="15" x14ac:dyDescent="0.25"/>
  <cols>
    <col min="1" max="1" width="6.85546875" customWidth="1"/>
    <col min="2" max="2" width="44.140625" bestFit="1" customWidth="1"/>
    <col min="3" max="4" width="14.7109375" customWidth="1"/>
    <col min="5" max="5" width="13.42578125" customWidth="1"/>
    <col min="6" max="6" width="12.7109375" customWidth="1"/>
    <col min="7" max="7" width="13.140625" bestFit="1" customWidth="1"/>
    <col min="8" max="8" width="12.140625" customWidth="1"/>
    <col min="9" max="9" width="17.7109375" customWidth="1"/>
    <col min="10" max="10" width="14.140625" customWidth="1"/>
  </cols>
  <sheetData>
    <row r="1" spans="1:10" ht="18.75" x14ac:dyDescent="0.3">
      <c r="A1" s="85" t="s">
        <v>112</v>
      </c>
      <c r="B1" s="85"/>
      <c r="C1" s="85"/>
      <c r="D1" s="85"/>
      <c r="E1" s="85"/>
      <c r="F1" s="85"/>
      <c r="G1" s="85"/>
      <c r="H1" s="85"/>
      <c r="I1" s="85"/>
    </row>
    <row r="2" spans="1:10" ht="18.75" x14ac:dyDescent="0.3">
      <c r="A2" s="85" t="s">
        <v>121</v>
      </c>
      <c r="B2" s="85"/>
      <c r="C2" s="85"/>
      <c r="D2" s="85"/>
      <c r="E2" s="85"/>
      <c r="F2" s="85"/>
      <c r="G2" s="85"/>
      <c r="H2" s="85"/>
      <c r="I2" s="85"/>
    </row>
    <row r="3" spans="1:10" ht="19.5" thickBot="1" x14ac:dyDescent="0.35">
      <c r="A3" s="86" t="s">
        <v>124</v>
      </c>
      <c r="B3" s="86"/>
      <c r="C3" s="86"/>
      <c r="D3" s="86"/>
      <c r="E3" s="86"/>
      <c r="F3" s="86"/>
      <c r="G3" s="86"/>
      <c r="H3" s="86"/>
      <c r="I3" s="86"/>
    </row>
    <row r="4" spans="1:10" ht="38.25" customHeight="1" thickBot="1" x14ac:dyDescent="0.3">
      <c r="A4" s="75" t="s">
        <v>52</v>
      </c>
      <c r="B4" s="75" t="s">
        <v>53</v>
      </c>
      <c r="C4" s="80" t="s">
        <v>54</v>
      </c>
      <c r="D4" s="83" t="s">
        <v>58</v>
      </c>
      <c r="E4" s="80" t="s">
        <v>70</v>
      </c>
      <c r="F4" s="80" t="s">
        <v>71</v>
      </c>
      <c r="G4" s="77" t="s">
        <v>72</v>
      </c>
      <c r="H4" s="79" t="s">
        <v>73</v>
      </c>
      <c r="I4" s="84" t="s">
        <v>74</v>
      </c>
      <c r="J4" s="65" t="s">
        <v>75</v>
      </c>
    </row>
    <row r="5" spans="1:10" ht="15.75" x14ac:dyDescent="0.25">
      <c r="A5" s="13">
        <v>1</v>
      </c>
      <c r="B5" s="14" t="s">
        <v>76</v>
      </c>
      <c r="C5" s="52">
        <v>820145.42999999993</v>
      </c>
      <c r="D5" s="56">
        <v>20754946</v>
      </c>
      <c r="E5" s="41">
        <v>10448722</v>
      </c>
      <c r="F5" s="41">
        <v>303699.58</v>
      </c>
      <c r="G5" s="36">
        <v>20085851.800000001</v>
      </c>
      <c r="H5" s="44">
        <v>385851</v>
      </c>
      <c r="I5" s="62">
        <v>866144</v>
      </c>
      <c r="J5" s="67">
        <f>SUM(C5:I5)</f>
        <v>53665359.810000002</v>
      </c>
    </row>
    <row r="6" spans="1:10" ht="15.75" x14ac:dyDescent="0.25">
      <c r="A6" s="15">
        <v>2</v>
      </c>
      <c r="B6" s="16" t="s">
        <v>77</v>
      </c>
      <c r="C6" s="53">
        <v>231408</v>
      </c>
      <c r="D6" s="57">
        <v>1490247</v>
      </c>
      <c r="E6" s="42">
        <v>7643798</v>
      </c>
      <c r="F6" s="42">
        <v>0</v>
      </c>
      <c r="G6" s="20">
        <v>2083104</v>
      </c>
      <c r="H6" s="45">
        <v>0</v>
      </c>
      <c r="I6" s="63">
        <v>0</v>
      </c>
      <c r="J6" s="66">
        <f t="shared" ref="J6:J33" si="0">SUM(C6:I6)</f>
        <v>11448557</v>
      </c>
    </row>
    <row r="7" spans="1:10" ht="15.75" x14ac:dyDescent="0.25">
      <c r="A7" s="15">
        <v>3</v>
      </c>
      <c r="B7" s="16" t="s">
        <v>78</v>
      </c>
      <c r="C7" s="53">
        <v>588737.42999999993</v>
      </c>
      <c r="D7" s="57">
        <v>19264699</v>
      </c>
      <c r="E7" s="42">
        <v>2804924</v>
      </c>
      <c r="F7" s="42">
        <v>303699.58</v>
      </c>
      <c r="G7" s="20">
        <v>18002747.800000001</v>
      </c>
      <c r="H7" s="45">
        <v>385851</v>
      </c>
      <c r="I7" s="63">
        <v>866144</v>
      </c>
      <c r="J7" s="66">
        <f t="shared" si="0"/>
        <v>42216802.810000002</v>
      </c>
    </row>
    <row r="8" spans="1:10" ht="15.75" x14ac:dyDescent="0.25">
      <c r="A8" s="15">
        <v>4</v>
      </c>
      <c r="B8" s="16" t="s">
        <v>79</v>
      </c>
      <c r="C8" s="53">
        <v>162548.83073843812</v>
      </c>
      <c r="D8" s="57">
        <v>2277198</v>
      </c>
      <c r="E8" s="42">
        <v>626962</v>
      </c>
      <c r="F8" s="42">
        <v>90589.16</v>
      </c>
      <c r="G8" s="20">
        <v>14529657</v>
      </c>
      <c r="H8" s="45">
        <v>0</v>
      </c>
      <c r="I8" s="63">
        <v>8811513</v>
      </c>
      <c r="J8" s="66">
        <f t="shared" si="0"/>
        <v>26498467.990738437</v>
      </c>
    </row>
    <row r="9" spans="1:10" ht="15.75" x14ac:dyDescent="0.25">
      <c r="A9" s="15">
        <v>5</v>
      </c>
      <c r="B9" s="16" t="s">
        <v>80</v>
      </c>
      <c r="C9" s="53">
        <v>189409.84</v>
      </c>
      <c r="D9" s="57">
        <v>1917244</v>
      </c>
      <c r="E9" s="42">
        <v>592068</v>
      </c>
      <c r="F9" s="42">
        <v>99470.23</v>
      </c>
      <c r="G9" s="20">
        <v>17715183.800000001</v>
      </c>
      <c r="H9" s="45">
        <v>0</v>
      </c>
      <c r="I9" s="63">
        <v>9757541</v>
      </c>
      <c r="J9" s="66">
        <f t="shared" si="0"/>
        <v>30270916.870000001</v>
      </c>
    </row>
    <row r="10" spans="1:10" ht="15.75" x14ac:dyDescent="0.25">
      <c r="A10" s="15">
        <v>6</v>
      </c>
      <c r="B10" s="16" t="s">
        <v>81</v>
      </c>
      <c r="C10" s="53">
        <v>561876.42073843814</v>
      </c>
      <c r="D10" s="57">
        <v>19624653</v>
      </c>
      <c r="E10" s="42">
        <v>2839818</v>
      </c>
      <c r="F10" s="42">
        <v>294818.51</v>
      </c>
      <c r="G10" s="20">
        <v>14817221</v>
      </c>
      <c r="H10" s="45">
        <v>385851</v>
      </c>
      <c r="I10" s="63">
        <v>-79884</v>
      </c>
      <c r="J10" s="66">
        <f t="shared" si="0"/>
        <v>38444353.930738434</v>
      </c>
    </row>
    <row r="11" spans="1:10" ht="15.75" x14ac:dyDescent="0.25">
      <c r="A11" s="15">
        <v>7</v>
      </c>
      <c r="B11" s="16" t="s">
        <v>82</v>
      </c>
      <c r="C11" s="53">
        <v>87062.63</v>
      </c>
      <c r="D11" s="57">
        <v>11259525</v>
      </c>
      <c r="E11" s="42">
        <v>1948216</v>
      </c>
      <c r="F11" s="42">
        <v>33608</v>
      </c>
      <c r="G11" s="20">
        <v>9359148</v>
      </c>
      <c r="H11" s="45">
        <v>336155</v>
      </c>
      <c r="I11" s="63">
        <v>234494</v>
      </c>
      <c r="J11" s="66">
        <f t="shared" si="0"/>
        <v>23258208.630000003</v>
      </c>
    </row>
    <row r="12" spans="1:10" ht="15.75" x14ac:dyDescent="0.25">
      <c r="A12" s="15">
        <v>8</v>
      </c>
      <c r="B12" s="16" t="s">
        <v>83</v>
      </c>
      <c r="C12" s="53">
        <v>0</v>
      </c>
      <c r="D12" s="57">
        <v>0</v>
      </c>
      <c r="E12" s="42">
        <v>129848</v>
      </c>
      <c r="F12" s="42">
        <v>0</v>
      </c>
      <c r="G12" s="20">
        <v>640000</v>
      </c>
      <c r="H12" s="45">
        <v>0</v>
      </c>
      <c r="I12" s="63">
        <v>0</v>
      </c>
      <c r="J12" s="66">
        <f t="shared" si="0"/>
        <v>769848</v>
      </c>
    </row>
    <row r="13" spans="1:10" ht="15.75" x14ac:dyDescent="0.25">
      <c r="A13" s="15">
        <v>9</v>
      </c>
      <c r="B13" s="16" t="s">
        <v>84</v>
      </c>
      <c r="C13" s="53">
        <v>80000</v>
      </c>
      <c r="D13" s="57">
        <v>-69500</v>
      </c>
      <c r="E13" s="42">
        <v>21909</v>
      </c>
      <c r="F13" s="42">
        <v>0</v>
      </c>
      <c r="G13" s="20">
        <v>70000</v>
      </c>
      <c r="H13" s="45">
        <v>0</v>
      </c>
      <c r="I13" s="63">
        <v>0</v>
      </c>
      <c r="J13" s="66">
        <f t="shared" si="0"/>
        <v>102409</v>
      </c>
    </row>
    <row r="14" spans="1:10" ht="15.75" x14ac:dyDescent="0.25">
      <c r="A14" s="15">
        <v>10</v>
      </c>
      <c r="B14" s="16" t="s">
        <v>85</v>
      </c>
      <c r="C14" s="53">
        <v>0</v>
      </c>
      <c r="D14" s="57">
        <v>0</v>
      </c>
      <c r="E14" s="42">
        <v>0</v>
      </c>
      <c r="F14" s="42">
        <v>0</v>
      </c>
      <c r="G14" s="20">
        <v>4150</v>
      </c>
      <c r="H14" s="45">
        <v>0</v>
      </c>
      <c r="I14" s="63">
        <v>0</v>
      </c>
      <c r="J14" s="66">
        <f t="shared" si="0"/>
        <v>4150</v>
      </c>
    </row>
    <row r="15" spans="1:10" ht="15.75" x14ac:dyDescent="0.25">
      <c r="A15" s="15">
        <v>11</v>
      </c>
      <c r="B15" s="16" t="s">
        <v>86</v>
      </c>
      <c r="C15" s="53">
        <v>0</v>
      </c>
      <c r="D15" s="57">
        <v>-6950</v>
      </c>
      <c r="E15" s="42">
        <v>0</v>
      </c>
      <c r="F15" s="42">
        <v>0</v>
      </c>
      <c r="G15" s="20">
        <v>-35489</v>
      </c>
      <c r="H15" s="45">
        <v>0</v>
      </c>
      <c r="I15" s="63">
        <v>0</v>
      </c>
      <c r="J15" s="66">
        <f t="shared" si="0"/>
        <v>-42439</v>
      </c>
    </row>
    <row r="16" spans="1:10" ht="15.75" x14ac:dyDescent="0.25">
      <c r="A16" s="15">
        <v>12</v>
      </c>
      <c r="B16" s="16" t="s">
        <v>87</v>
      </c>
      <c r="C16" s="54">
        <v>167062.63</v>
      </c>
      <c r="D16" s="57">
        <v>11183075</v>
      </c>
      <c r="E16" s="42">
        <v>1840277</v>
      </c>
      <c r="F16" s="42">
        <v>33608</v>
      </c>
      <c r="G16" s="20">
        <v>8749509</v>
      </c>
      <c r="H16" s="45">
        <v>336155</v>
      </c>
      <c r="I16" s="63">
        <v>234494</v>
      </c>
      <c r="J16" s="66">
        <f t="shared" si="0"/>
        <v>22544180.630000003</v>
      </c>
    </row>
    <row r="17" spans="1:10" ht="15.75" x14ac:dyDescent="0.25">
      <c r="A17" s="15">
        <v>13</v>
      </c>
      <c r="B17" s="16" t="s">
        <v>88</v>
      </c>
      <c r="C17" s="53">
        <v>91543</v>
      </c>
      <c r="D17" s="57">
        <v>842041</v>
      </c>
      <c r="E17" s="42">
        <v>1446490</v>
      </c>
      <c r="F17" s="42">
        <v>0</v>
      </c>
      <c r="G17" s="20">
        <v>989302</v>
      </c>
      <c r="H17" s="45">
        <v>0</v>
      </c>
      <c r="I17" s="63">
        <v>0</v>
      </c>
      <c r="J17" s="66">
        <f t="shared" si="0"/>
        <v>3369376</v>
      </c>
    </row>
    <row r="18" spans="1:10" ht="15.75" x14ac:dyDescent="0.25">
      <c r="A18" s="15">
        <v>14</v>
      </c>
      <c r="B18" s="16" t="s">
        <v>89</v>
      </c>
      <c r="C18" s="53">
        <v>75519.63</v>
      </c>
      <c r="D18" s="57">
        <v>10341034</v>
      </c>
      <c r="E18" s="42">
        <v>393787</v>
      </c>
      <c r="F18" s="42">
        <v>33608</v>
      </c>
      <c r="G18" s="20">
        <v>7760207</v>
      </c>
      <c r="H18" s="45">
        <v>336155</v>
      </c>
      <c r="I18" s="63">
        <v>234494</v>
      </c>
      <c r="J18" s="66">
        <f t="shared" si="0"/>
        <v>19174804.630000003</v>
      </c>
    </row>
    <row r="19" spans="1:10" ht="15.75" x14ac:dyDescent="0.25">
      <c r="A19" s="15">
        <v>15</v>
      </c>
      <c r="B19" s="16" t="s">
        <v>90</v>
      </c>
      <c r="C19" s="53">
        <v>15997</v>
      </c>
      <c r="D19" s="57">
        <v>340438</v>
      </c>
      <c r="E19" s="42">
        <v>0</v>
      </c>
      <c r="F19" s="42">
        <v>0</v>
      </c>
      <c r="G19" s="20">
        <v>-809100</v>
      </c>
      <c r="H19" s="45">
        <v>550604</v>
      </c>
      <c r="I19" s="63">
        <v>0</v>
      </c>
      <c r="J19" s="66">
        <f t="shared" si="0"/>
        <v>97939</v>
      </c>
    </row>
    <row r="20" spans="1:10" ht="15.75" x14ac:dyDescent="0.25">
      <c r="A20" s="15">
        <v>16</v>
      </c>
      <c r="B20" s="16" t="s">
        <v>91</v>
      </c>
      <c r="C20" s="53">
        <v>91516.63</v>
      </c>
      <c r="D20" s="57">
        <v>10681472</v>
      </c>
      <c r="E20" s="42">
        <v>393787</v>
      </c>
      <c r="F20" s="42">
        <v>33608</v>
      </c>
      <c r="G20" s="20">
        <v>6951107</v>
      </c>
      <c r="H20" s="45">
        <v>886759</v>
      </c>
      <c r="I20" s="63">
        <v>234494</v>
      </c>
      <c r="J20" s="66">
        <f t="shared" si="0"/>
        <v>19272743.630000003</v>
      </c>
    </row>
    <row r="21" spans="1:10" ht="15.75" x14ac:dyDescent="0.25">
      <c r="A21" s="15">
        <v>17</v>
      </c>
      <c r="B21" s="16" t="s">
        <v>92</v>
      </c>
      <c r="C21" s="53">
        <v>62720.36</v>
      </c>
      <c r="D21" s="57">
        <v>1687427</v>
      </c>
      <c r="E21" s="42">
        <v>145767</v>
      </c>
      <c r="F21" s="42">
        <v>56544.25</v>
      </c>
      <c r="G21" s="20">
        <v>2792796.14</v>
      </c>
      <c r="H21" s="45">
        <v>24043</v>
      </c>
      <c r="I21" s="63">
        <v>0</v>
      </c>
      <c r="J21" s="66">
        <f t="shared" si="0"/>
        <v>4769297.75</v>
      </c>
    </row>
    <row r="22" spans="1:10" ht="15.75" x14ac:dyDescent="0.25">
      <c r="A22" s="15">
        <v>18</v>
      </c>
      <c r="B22" s="16" t="s">
        <v>93</v>
      </c>
      <c r="C22" s="53">
        <v>76721</v>
      </c>
      <c r="D22" s="57">
        <v>0</v>
      </c>
      <c r="E22" s="42">
        <v>1787289</v>
      </c>
      <c r="F22" s="42">
        <v>10</v>
      </c>
      <c r="G22" s="20">
        <v>365337</v>
      </c>
      <c r="H22" s="45">
        <v>0</v>
      </c>
      <c r="I22" s="63">
        <v>0</v>
      </c>
      <c r="J22" s="66">
        <f t="shared" si="0"/>
        <v>2229357</v>
      </c>
    </row>
    <row r="23" spans="1:10" ht="15.75" x14ac:dyDescent="0.25">
      <c r="A23" s="15">
        <v>19</v>
      </c>
      <c r="B23" s="16" t="s">
        <v>94</v>
      </c>
      <c r="C23" s="53">
        <v>-14000.64</v>
      </c>
      <c r="D23" s="57">
        <v>1687427</v>
      </c>
      <c r="E23" s="42">
        <v>-1641522</v>
      </c>
      <c r="F23" s="42">
        <v>56534.25</v>
      </c>
      <c r="G23" s="20">
        <v>2427459.14</v>
      </c>
      <c r="H23" s="45">
        <v>24043</v>
      </c>
      <c r="I23" s="63">
        <v>0</v>
      </c>
      <c r="J23" s="66">
        <f t="shared" si="0"/>
        <v>2539940.75</v>
      </c>
    </row>
    <row r="24" spans="1:10" ht="15.75" x14ac:dyDescent="0.25">
      <c r="A24" s="15">
        <v>20</v>
      </c>
      <c r="B24" s="16" t="s">
        <v>95</v>
      </c>
      <c r="C24" s="53">
        <v>298208.9915327364</v>
      </c>
      <c r="D24" s="57">
        <v>4037333.7390505332</v>
      </c>
      <c r="E24" s="42">
        <v>1452890</v>
      </c>
      <c r="F24" s="42">
        <v>177364.23</v>
      </c>
      <c r="G24" s="20">
        <v>6776285.4118595943</v>
      </c>
      <c r="H24" s="45">
        <v>157050.01755713602</v>
      </c>
      <c r="I24" s="63">
        <v>14800</v>
      </c>
      <c r="J24" s="66">
        <f t="shared" si="0"/>
        <v>12913932.390000001</v>
      </c>
    </row>
    <row r="25" spans="1:10" ht="15.75" x14ac:dyDescent="0.25">
      <c r="A25" s="15">
        <v>21</v>
      </c>
      <c r="B25" s="16" t="s">
        <v>96</v>
      </c>
      <c r="C25" s="53">
        <v>375724.98153273639</v>
      </c>
      <c r="D25" s="57">
        <v>16406232.739050534</v>
      </c>
      <c r="E25" s="42">
        <v>205155</v>
      </c>
      <c r="F25" s="42">
        <v>267506.48</v>
      </c>
      <c r="G25" s="20">
        <v>16154851.551859595</v>
      </c>
      <c r="H25" s="45">
        <v>1067852.017557136</v>
      </c>
      <c r="I25" s="63">
        <v>249294</v>
      </c>
      <c r="J25" s="66">
        <f t="shared" si="0"/>
        <v>34726616.770000003</v>
      </c>
    </row>
    <row r="26" spans="1:10" ht="15.75" x14ac:dyDescent="0.25">
      <c r="A26" s="15">
        <v>22</v>
      </c>
      <c r="B26" s="16" t="s">
        <v>97</v>
      </c>
      <c r="C26" s="53">
        <v>186151.4392057017</v>
      </c>
      <c r="D26" s="57">
        <v>3218420.2609494664</v>
      </c>
      <c r="E26" s="42">
        <v>2634663</v>
      </c>
      <c r="F26" s="42">
        <v>27312.03</v>
      </c>
      <c r="G26" s="20">
        <v>-1337630.551859594</v>
      </c>
      <c r="H26" s="45">
        <v>-682001.01755713602</v>
      </c>
      <c r="I26" s="63">
        <v>-329178</v>
      </c>
      <c r="J26" s="66">
        <f t="shared" si="0"/>
        <v>3717737.1607384384</v>
      </c>
    </row>
    <row r="27" spans="1:10" ht="15.75" x14ac:dyDescent="0.25">
      <c r="A27" s="15">
        <v>23</v>
      </c>
      <c r="B27" s="16" t="s">
        <v>98</v>
      </c>
      <c r="C27" s="54">
        <v>22891.961274760055</v>
      </c>
      <c r="D27" s="57">
        <v>533903.90794877149</v>
      </c>
      <c r="E27" s="42">
        <v>55911.962948041953</v>
      </c>
      <c r="F27" s="42">
        <v>3288.1649281456607</v>
      </c>
      <c r="G27" s="20">
        <v>3927485.9235548945</v>
      </c>
      <c r="H27" s="45">
        <v>35559.716144508398</v>
      </c>
      <c r="I27" s="63">
        <v>329178</v>
      </c>
      <c r="J27" s="66">
        <f t="shared" si="0"/>
        <v>4908219.6367991222</v>
      </c>
    </row>
    <row r="28" spans="1:10" ht="15.75" x14ac:dyDescent="0.25">
      <c r="A28" s="15">
        <v>24</v>
      </c>
      <c r="B28" s="16" t="s">
        <v>99</v>
      </c>
      <c r="C28" s="54">
        <v>6479.4004867295771</v>
      </c>
      <c r="D28" s="57">
        <v>632177.50158393441</v>
      </c>
      <c r="E28" s="42">
        <v>16818.334494770213</v>
      </c>
      <c r="F28" s="42">
        <v>1682.15</v>
      </c>
      <c r="G28" s="20">
        <v>54963.296136086989</v>
      </c>
      <c r="H28" s="45">
        <v>3589.7468227687095</v>
      </c>
      <c r="I28" s="63">
        <v>0</v>
      </c>
      <c r="J28" s="66">
        <f t="shared" si="0"/>
        <v>715710.42952428991</v>
      </c>
    </row>
    <row r="29" spans="1:10" ht="15.75" x14ac:dyDescent="0.25">
      <c r="A29" s="15">
        <v>25</v>
      </c>
      <c r="B29" s="16" t="s">
        <v>100</v>
      </c>
      <c r="C29" s="54">
        <v>215522.80096719135</v>
      </c>
      <c r="D29" s="57">
        <v>4384501.6704821726</v>
      </c>
      <c r="E29" s="42">
        <v>2707393.2974428125</v>
      </c>
      <c r="F29" s="42">
        <v>32282.34492814566</v>
      </c>
      <c r="G29" s="20">
        <v>2644818.6678313874</v>
      </c>
      <c r="H29" s="45">
        <v>-642851.55458985886</v>
      </c>
      <c r="I29" s="63">
        <v>0</v>
      </c>
      <c r="J29" s="66">
        <f t="shared" si="0"/>
        <v>9341667.227061851</v>
      </c>
    </row>
    <row r="30" spans="1:10" ht="15.75" x14ac:dyDescent="0.25">
      <c r="A30" s="15">
        <v>26</v>
      </c>
      <c r="B30" s="16" t="s">
        <v>101</v>
      </c>
      <c r="C30" s="54">
        <v>215522.80096719135</v>
      </c>
      <c r="D30" s="57">
        <v>4384501.6704821726</v>
      </c>
      <c r="E30" s="42">
        <v>2707393.2974428125</v>
      </c>
      <c r="F30" s="42">
        <v>32282.34492814566</v>
      </c>
      <c r="G30" s="20">
        <v>2644818.6678313874</v>
      </c>
      <c r="H30" s="45">
        <v>-642851.55458985886</v>
      </c>
      <c r="I30" s="63">
        <v>0</v>
      </c>
      <c r="J30" s="66">
        <f t="shared" si="0"/>
        <v>9341667.227061851</v>
      </c>
    </row>
    <row r="31" spans="1:10" ht="15.75" x14ac:dyDescent="0.25">
      <c r="A31" s="15">
        <v>27</v>
      </c>
      <c r="B31" s="16" t="s">
        <v>102</v>
      </c>
      <c r="C31" s="54">
        <v>13929.883796011567</v>
      </c>
      <c r="D31" s="57">
        <v>721811.42462804436</v>
      </c>
      <c r="E31" s="42">
        <v>108620.41661908544</v>
      </c>
      <c r="F31" s="42">
        <v>473.5150142753555</v>
      </c>
      <c r="G31" s="20">
        <v>682330.2019006788</v>
      </c>
      <c r="H31" s="45">
        <v>7044.2666361033907</v>
      </c>
      <c r="I31" s="63">
        <v>37161.956503318572</v>
      </c>
      <c r="J31" s="66">
        <f t="shared" si="0"/>
        <v>1571371.6650975174</v>
      </c>
    </row>
    <row r="32" spans="1:10" ht="15.75" x14ac:dyDescent="0.25">
      <c r="A32" s="15">
        <v>28</v>
      </c>
      <c r="B32" s="16" t="s">
        <v>103</v>
      </c>
      <c r="C32" s="54">
        <v>201592.91717117978</v>
      </c>
      <c r="D32" s="57">
        <v>3662690.2458541277</v>
      </c>
      <c r="E32" s="42">
        <v>2598772.8808237268</v>
      </c>
      <c r="F32" s="42">
        <v>31808.829913870304</v>
      </c>
      <c r="G32" s="20">
        <v>1962488.4659307089</v>
      </c>
      <c r="H32" s="45">
        <v>-649895.82122596225</v>
      </c>
      <c r="I32" s="63">
        <v>-37161.956503318572</v>
      </c>
      <c r="J32" s="66">
        <f t="shared" si="0"/>
        <v>7770295.5619643321</v>
      </c>
    </row>
    <row r="33" spans="1:10" ht="16.5" thickBot="1" x14ac:dyDescent="0.3">
      <c r="A33" s="17">
        <v>29</v>
      </c>
      <c r="B33" s="18" t="s">
        <v>104</v>
      </c>
      <c r="C33" s="55">
        <v>201592.91717117978</v>
      </c>
      <c r="D33" s="58">
        <v>3662690.2458541277</v>
      </c>
      <c r="E33" s="43">
        <v>2598772.8808237268</v>
      </c>
      <c r="F33" s="43">
        <v>31808.829913870304</v>
      </c>
      <c r="G33" s="21">
        <v>1962488.4659307089</v>
      </c>
      <c r="H33" s="46">
        <v>-649895.82122596225</v>
      </c>
      <c r="I33" s="64">
        <v>-37161.956503318572</v>
      </c>
      <c r="J33" s="68">
        <f t="shared" si="0"/>
        <v>7770295.5619643321</v>
      </c>
    </row>
  </sheetData>
  <mergeCells count="3">
    <mergeCell ref="A1:I1"/>
    <mergeCell ref="A2:I2"/>
    <mergeCell ref="A3:I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Q34"/>
  <sheetViews>
    <sheetView workbookViewId="0">
      <selection activeCell="Q1" sqref="Q1"/>
    </sheetView>
  </sheetViews>
  <sheetFormatPr defaultColWidth="12.5703125" defaultRowHeight="15" x14ac:dyDescent="0.25"/>
  <cols>
    <col min="1" max="1" width="8" customWidth="1"/>
    <col min="2" max="2" width="46.85546875" customWidth="1"/>
    <col min="3" max="3" width="13.42578125" customWidth="1"/>
    <col min="4" max="4" width="12.85546875" customWidth="1"/>
    <col min="5" max="5" width="12.7109375" bestFit="1" customWidth="1"/>
    <col min="6" max="6" width="12.85546875" customWidth="1"/>
    <col min="7" max="7" width="12" customWidth="1"/>
    <col min="8" max="8" width="12.7109375" bestFit="1" customWidth="1"/>
    <col min="9" max="9" width="14.28515625" customWidth="1"/>
    <col min="10" max="10" width="14.42578125" customWidth="1"/>
    <col min="11" max="11" width="12.7109375" bestFit="1" customWidth="1"/>
    <col min="12" max="12" width="15.85546875" customWidth="1"/>
    <col min="13" max="13" width="13.140625" bestFit="1" customWidth="1"/>
    <col min="14" max="14" width="15.28515625" customWidth="1"/>
    <col min="15" max="15" width="15.7109375" customWidth="1"/>
    <col min="17" max="17" width="15.7109375" bestFit="1" customWidth="1"/>
  </cols>
  <sheetData>
    <row r="1" spans="1:17" ht="18.75" x14ac:dyDescent="0.3">
      <c r="A1" s="85" t="s">
        <v>113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</row>
    <row r="2" spans="1:17" ht="18.75" x14ac:dyDescent="0.3">
      <c r="A2" s="85" t="s">
        <v>121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</row>
    <row r="3" spans="1:17" ht="19.5" thickBot="1" x14ac:dyDescent="0.35">
      <c r="A3" s="86" t="s">
        <v>126</v>
      </c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</row>
    <row r="4" spans="1:17" ht="48" thickBot="1" x14ac:dyDescent="0.3">
      <c r="A4" s="75" t="s">
        <v>52</v>
      </c>
      <c r="B4" s="77" t="s">
        <v>53</v>
      </c>
      <c r="C4" s="77" t="s">
        <v>55</v>
      </c>
      <c r="D4" s="79" t="s">
        <v>56</v>
      </c>
      <c r="E4" s="80" t="s">
        <v>57</v>
      </c>
      <c r="F4" s="77" t="s">
        <v>59</v>
      </c>
      <c r="G4" s="79" t="s">
        <v>60</v>
      </c>
      <c r="H4" s="80" t="s">
        <v>61</v>
      </c>
      <c r="I4" s="80" t="s">
        <v>62</v>
      </c>
      <c r="J4" s="77" t="s">
        <v>120</v>
      </c>
      <c r="K4" s="79" t="s">
        <v>65</v>
      </c>
      <c r="L4" s="80" t="s">
        <v>63</v>
      </c>
      <c r="M4" s="80" t="s">
        <v>64</v>
      </c>
      <c r="N4" s="77" t="s">
        <v>66</v>
      </c>
      <c r="O4" s="79" t="s">
        <v>67</v>
      </c>
      <c r="P4" s="81" t="s">
        <v>68</v>
      </c>
      <c r="Q4" s="82" t="s">
        <v>75</v>
      </c>
    </row>
    <row r="5" spans="1:17" ht="15.75" x14ac:dyDescent="0.25">
      <c r="A5" s="13">
        <v>1</v>
      </c>
      <c r="B5" s="14" t="s">
        <v>76</v>
      </c>
      <c r="C5" s="89">
        <v>1183650</v>
      </c>
      <c r="D5" s="90">
        <v>1304070.3399999999</v>
      </c>
      <c r="E5" s="89">
        <v>191655</v>
      </c>
      <c r="F5" s="89">
        <v>6869560.75</v>
      </c>
      <c r="G5" s="90">
        <v>889672</v>
      </c>
      <c r="H5" s="89">
        <v>357411</v>
      </c>
      <c r="I5" s="90">
        <v>91123</v>
      </c>
      <c r="J5" s="89">
        <v>1614021</v>
      </c>
      <c r="K5" s="90">
        <v>49382</v>
      </c>
      <c r="L5" s="89">
        <v>2082219.46</v>
      </c>
      <c r="M5" s="90">
        <v>75341</v>
      </c>
      <c r="N5" s="89">
        <v>29783322.27</v>
      </c>
      <c r="O5" s="90">
        <v>48059604.079999998</v>
      </c>
      <c r="P5" s="52">
        <v>3765</v>
      </c>
      <c r="Q5" s="59">
        <f>SUM(C5:P5)</f>
        <v>92554796.900000006</v>
      </c>
    </row>
    <row r="6" spans="1:17" ht="15.75" x14ac:dyDescent="0.25">
      <c r="A6" s="15">
        <v>2</v>
      </c>
      <c r="B6" s="16" t="s">
        <v>77</v>
      </c>
      <c r="C6" s="91">
        <v>1146403</v>
      </c>
      <c r="D6" s="92">
        <v>336662</v>
      </c>
      <c r="E6" s="91">
        <v>67976</v>
      </c>
      <c r="F6" s="91">
        <v>4925873</v>
      </c>
      <c r="G6" s="92">
        <v>102728</v>
      </c>
      <c r="H6" s="91">
        <v>40115</v>
      </c>
      <c r="I6" s="92">
        <v>90723</v>
      </c>
      <c r="J6" s="91">
        <v>1614021</v>
      </c>
      <c r="K6" s="92">
        <v>0</v>
      </c>
      <c r="L6" s="91">
        <v>1161733</v>
      </c>
      <c r="M6" s="92">
        <v>7191</v>
      </c>
      <c r="N6" s="91">
        <v>1721411</v>
      </c>
      <c r="O6" s="92">
        <v>41668124.899999999</v>
      </c>
      <c r="P6" s="53">
        <v>941</v>
      </c>
      <c r="Q6" s="60">
        <f t="shared" ref="Q6:Q33" si="0">SUM(C6:P6)</f>
        <v>52883901.899999999</v>
      </c>
    </row>
    <row r="7" spans="1:17" ht="15.75" x14ac:dyDescent="0.25">
      <c r="A7" s="15">
        <v>3</v>
      </c>
      <c r="B7" s="16" t="s">
        <v>78</v>
      </c>
      <c r="C7" s="91">
        <v>37247</v>
      </c>
      <c r="D7" s="92">
        <v>967408.34</v>
      </c>
      <c r="E7" s="91">
        <v>123679</v>
      </c>
      <c r="F7" s="91">
        <v>1943687.75</v>
      </c>
      <c r="G7" s="92">
        <v>786944</v>
      </c>
      <c r="H7" s="91">
        <v>317296</v>
      </c>
      <c r="I7" s="92">
        <v>400</v>
      </c>
      <c r="J7" s="91">
        <v>0</v>
      </c>
      <c r="K7" s="92">
        <v>49382</v>
      </c>
      <c r="L7" s="91">
        <v>920486.46</v>
      </c>
      <c r="M7" s="92">
        <v>68150</v>
      </c>
      <c r="N7" s="91">
        <v>28061911.27</v>
      </c>
      <c r="O7" s="92">
        <v>6391479.1799999997</v>
      </c>
      <c r="P7" s="53">
        <v>2824</v>
      </c>
      <c r="Q7" s="60">
        <f t="shared" si="0"/>
        <v>39670895</v>
      </c>
    </row>
    <row r="8" spans="1:17" ht="15.75" x14ac:dyDescent="0.25">
      <c r="A8" s="15">
        <v>4</v>
      </c>
      <c r="B8" s="16" t="s">
        <v>79</v>
      </c>
      <c r="C8" s="91">
        <v>1531</v>
      </c>
      <c r="D8" s="92">
        <v>203473.34</v>
      </c>
      <c r="E8" s="91">
        <v>68933</v>
      </c>
      <c r="F8" s="91">
        <v>714933.66</v>
      </c>
      <c r="G8" s="92">
        <v>336409</v>
      </c>
      <c r="H8" s="91">
        <v>117435</v>
      </c>
      <c r="I8" s="92">
        <v>0</v>
      </c>
      <c r="J8" s="91">
        <v>0</v>
      </c>
      <c r="K8" s="92">
        <v>0</v>
      </c>
      <c r="L8" s="91">
        <v>418016.69</v>
      </c>
      <c r="M8" s="92">
        <v>18670</v>
      </c>
      <c r="N8" s="91">
        <v>8562198.1699999999</v>
      </c>
      <c r="O8" s="92">
        <v>4558547.79</v>
      </c>
      <c r="P8" s="53">
        <v>2447</v>
      </c>
      <c r="Q8" s="60">
        <f t="shared" si="0"/>
        <v>15002594.649999999</v>
      </c>
    </row>
    <row r="9" spans="1:17" ht="15.75" x14ac:dyDescent="0.25">
      <c r="A9" s="15">
        <v>5</v>
      </c>
      <c r="B9" s="16" t="s">
        <v>80</v>
      </c>
      <c r="C9" s="91">
        <v>0</v>
      </c>
      <c r="D9" s="92">
        <v>213408.53999999998</v>
      </c>
      <c r="E9" s="91">
        <v>66325</v>
      </c>
      <c r="F9" s="91">
        <v>649400.19999999995</v>
      </c>
      <c r="G9" s="92">
        <v>331293</v>
      </c>
      <c r="H9" s="91">
        <v>100689</v>
      </c>
      <c r="I9" s="92">
        <v>0</v>
      </c>
      <c r="J9" s="91">
        <v>0</v>
      </c>
      <c r="K9" s="92">
        <v>0</v>
      </c>
      <c r="L9" s="91">
        <v>375763.53</v>
      </c>
      <c r="M9" s="92">
        <v>24364</v>
      </c>
      <c r="N9" s="91">
        <v>9603591.3300000001</v>
      </c>
      <c r="O9" s="92">
        <v>5154492.91</v>
      </c>
      <c r="P9" s="53">
        <v>362</v>
      </c>
      <c r="Q9" s="60">
        <f t="shared" si="0"/>
        <v>16519689.51</v>
      </c>
    </row>
    <row r="10" spans="1:17" ht="15.75" x14ac:dyDescent="0.25">
      <c r="A10" s="15">
        <v>6</v>
      </c>
      <c r="B10" s="16" t="s">
        <v>81</v>
      </c>
      <c r="C10" s="91">
        <v>38778</v>
      </c>
      <c r="D10" s="92">
        <v>957473.14</v>
      </c>
      <c r="E10" s="91">
        <v>126287</v>
      </c>
      <c r="F10" s="91">
        <v>2009221.21</v>
      </c>
      <c r="G10" s="92">
        <v>792060</v>
      </c>
      <c r="H10" s="91">
        <v>334042</v>
      </c>
      <c r="I10" s="92">
        <v>400</v>
      </c>
      <c r="J10" s="91">
        <v>0</v>
      </c>
      <c r="K10" s="92">
        <v>49382</v>
      </c>
      <c r="L10" s="91">
        <v>962739.62</v>
      </c>
      <c r="M10" s="92">
        <v>62456</v>
      </c>
      <c r="N10" s="91">
        <v>27020518.109999999</v>
      </c>
      <c r="O10" s="92">
        <v>5795534.0600000005</v>
      </c>
      <c r="P10" s="53">
        <v>4909</v>
      </c>
      <c r="Q10" s="60">
        <f t="shared" si="0"/>
        <v>38153800.140000001</v>
      </c>
    </row>
    <row r="11" spans="1:17" ht="15.75" x14ac:dyDescent="0.25">
      <c r="A11" s="15">
        <v>7</v>
      </c>
      <c r="B11" s="16" t="s">
        <v>82</v>
      </c>
      <c r="C11" s="91">
        <v>1047600</v>
      </c>
      <c r="D11" s="92">
        <v>37288</v>
      </c>
      <c r="E11" s="91">
        <v>0</v>
      </c>
      <c r="F11" s="91">
        <v>1185760</v>
      </c>
      <c r="G11" s="92">
        <v>57794</v>
      </c>
      <c r="H11" s="91">
        <v>0</v>
      </c>
      <c r="I11" s="92">
        <v>0</v>
      </c>
      <c r="J11" s="91">
        <v>231350</v>
      </c>
      <c r="K11" s="92">
        <v>16877</v>
      </c>
      <c r="L11" s="91">
        <v>944130</v>
      </c>
      <c r="M11" s="92">
        <v>0</v>
      </c>
      <c r="N11" s="91">
        <v>19791921.009999998</v>
      </c>
      <c r="O11" s="92">
        <v>45227215.659999996</v>
      </c>
      <c r="P11" s="53">
        <v>0</v>
      </c>
      <c r="Q11" s="60">
        <f t="shared" si="0"/>
        <v>68539935.669999987</v>
      </c>
    </row>
    <row r="12" spans="1:17" ht="15.75" x14ac:dyDescent="0.25">
      <c r="A12" s="15">
        <v>8</v>
      </c>
      <c r="B12" s="16" t="s">
        <v>83</v>
      </c>
      <c r="C12" s="91">
        <v>20000</v>
      </c>
      <c r="D12" s="92">
        <v>94992</v>
      </c>
      <c r="E12" s="91">
        <v>4992</v>
      </c>
      <c r="F12" s="91">
        <v>1530</v>
      </c>
      <c r="G12" s="92">
        <v>25500</v>
      </c>
      <c r="H12" s="91">
        <v>130000</v>
      </c>
      <c r="I12" s="92">
        <v>0</v>
      </c>
      <c r="J12" s="91">
        <v>0</v>
      </c>
      <c r="K12" s="92">
        <v>0</v>
      </c>
      <c r="L12" s="91">
        <v>212713</v>
      </c>
      <c r="M12" s="92">
        <v>0</v>
      </c>
      <c r="N12" s="91">
        <v>3551777.27</v>
      </c>
      <c r="O12" s="92">
        <v>2739948</v>
      </c>
      <c r="P12" s="53">
        <v>0</v>
      </c>
      <c r="Q12" s="60">
        <f t="shared" si="0"/>
        <v>6781452.2699999996</v>
      </c>
    </row>
    <row r="13" spans="1:17" ht="15.75" x14ac:dyDescent="0.25">
      <c r="A13" s="15">
        <v>9</v>
      </c>
      <c r="B13" s="16" t="s">
        <v>84</v>
      </c>
      <c r="C13" s="91">
        <v>122809</v>
      </c>
      <c r="D13" s="92">
        <v>50000</v>
      </c>
      <c r="E13" s="91">
        <v>0</v>
      </c>
      <c r="F13" s="91">
        <v>411652</v>
      </c>
      <c r="G13" s="92">
        <v>216203</v>
      </c>
      <c r="H13" s="91">
        <v>230000</v>
      </c>
      <c r="I13" s="92">
        <v>0</v>
      </c>
      <c r="J13" s="91">
        <v>308650</v>
      </c>
      <c r="K13" s="92">
        <v>0</v>
      </c>
      <c r="L13" s="91">
        <v>225893</v>
      </c>
      <c r="M13" s="92">
        <v>0</v>
      </c>
      <c r="N13" s="91">
        <v>4369870.3499999996</v>
      </c>
      <c r="O13" s="92">
        <v>6579526.1699999999</v>
      </c>
      <c r="P13" s="53">
        <v>0</v>
      </c>
      <c r="Q13" s="60">
        <f t="shared" si="0"/>
        <v>12514603.52</v>
      </c>
    </row>
    <row r="14" spans="1:17" ht="15.75" x14ac:dyDescent="0.25">
      <c r="A14" s="15">
        <v>10</v>
      </c>
      <c r="B14" s="16" t="s">
        <v>85</v>
      </c>
      <c r="C14" s="91">
        <v>2000</v>
      </c>
      <c r="D14" s="92">
        <v>9499</v>
      </c>
      <c r="E14" s="91">
        <v>499</v>
      </c>
      <c r="F14" s="91">
        <v>921</v>
      </c>
      <c r="G14" s="92">
        <v>2550</v>
      </c>
      <c r="H14" s="91">
        <v>13000</v>
      </c>
      <c r="I14" s="92">
        <v>0</v>
      </c>
      <c r="J14" s="91">
        <v>0</v>
      </c>
      <c r="K14" s="92">
        <v>0</v>
      </c>
      <c r="L14" s="91">
        <v>21809</v>
      </c>
      <c r="M14" s="92">
        <v>0</v>
      </c>
      <c r="N14" s="91">
        <v>495451.08999999997</v>
      </c>
      <c r="O14" s="92">
        <v>168919</v>
      </c>
      <c r="P14" s="53">
        <v>0</v>
      </c>
      <c r="Q14" s="60">
        <f t="shared" si="0"/>
        <v>714648.09</v>
      </c>
    </row>
    <row r="15" spans="1:17" ht="15.75" x14ac:dyDescent="0.25">
      <c r="A15" s="15">
        <v>11</v>
      </c>
      <c r="B15" s="16" t="s">
        <v>86</v>
      </c>
      <c r="C15" s="91">
        <v>0</v>
      </c>
      <c r="D15" s="92">
        <v>5000</v>
      </c>
      <c r="E15" s="91">
        <v>0</v>
      </c>
      <c r="F15" s="91">
        <v>23867</v>
      </c>
      <c r="G15" s="92">
        <v>21945</v>
      </c>
      <c r="H15" s="91">
        <v>23000</v>
      </c>
      <c r="I15" s="92">
        <v>0</v>
      </c>
      <c r="J15" s="91">
        <v>30865</v>
      </c>
      <c r="K15" s="92">
        <v>0</v>
      </c>
      <c r="L15" s="91">
        <v>29565</v>
      </c>
      <c r="M15" s="92">
        <v>0</v>
      </c>
      <c r="N15" s="91">
        <v>560695.05000000005</v>
      </c>
      <c r="O15" s="92">
        <v>228415.48</v>
      </c>
      <c r="P15" s="53">
        <v>0</v>
      </c>
      <c r="Q15" s="60">
        <f t="shared" si="0"/>
        <v>923352.53</v>
      </c>
    </row>
    <row r="16" spans="1:17" ht="15.75" x14ac:dyDescent="0.25">
      <c r="A16" s="15">
        <v>12</v>
      </c>
      <c r="B16" s="16" t="s">
        <v>87</v>
      </c>
      <c r="C16" s="93">
        <v>1148409</v>
      </c>
      <c r="D16" s="94">
        <v>-12203</v>
      </c>
      <c r="E16" s="93">
        <v>-5491</v>
      </c>
      <c r="F16" s="93">
        <v>1618828</v>
      </c>
      <c r="G16" s="94">
        <v>267892</v>
      </c>
      <c r="H16" s="93">
        <v>110000</v>
      </c>
      <c r="I16" s="94">
        <v>0</v>
      </c>
      <c r="J16" s="93">
        <v>570865</v>
      </c>
      <c r="K16" s="94">
        <v>16877</v>
      </c>
      <c r="L16" s="93">
        <v>965066</v>
      </c>
      <c r="M16" s="94">
        <v>0</v>
      </c>
      <c r="N16" s="93">
        <v>20675258.050000001</v>
      </c>
      <c r="O16" s="94">
        <v>49126290.310000002</v>
      </c>
      <c r="P16" s="54">
        <v>0</v>
      </c>
      <c r="Q16" s="60">
        <f t="shared" si="0"/>
        <v>74481791.359999999</v>
      </c>
    </row>
    <row r="17" spans="1:17" ht="15.75" x14ac:dyDescent="0.25">
      <c r="A17" s="15">
        <v>13</v>
      </c>
      <c r="B17" s="16" t="s">
        <v>88</v>
      </c>
      <c r="C17" s="91">
        <v>1148409</v>
      </c>
      <c r="D17" s="92">
        <v>-9152</v>
      </c>
      <c r="E17" s="91">
        <v>0</v>
      </c>
      <c r="F17" s="91">
        <v>1341474</v>
      </c>
      <c r="G17" s="92">
        <v>0</v>
      </c>
      <c r="H17" s="91">
        <v>0</v>
      </c>
      <c r="I17" s="92">
        <v>0</v>
      </c>
      <c r="J17" s="91">
        <v>570865</v>
      </c>
      <c r="K17" s="92">
        <v>0</v>
      </c>
      <c r="L17" s="91">
        <v>861670</v>
      </c>
      <c r="M17" s="92">
        <v>0</v>
      </c>
      <c r="N17" s="91">
        <v>4648999</v>
      </c>
      <c r="O17" s="92">
        <v>44248509.079999998</v>
      </c>
      <c r="P17" s="53">
        <v>0</v>
      </c>
      <c r="Q17" s="60">
        <f t="shared" si="0"/>
        <v>52810774.079999998</v>
      </c>
    </row>
    <row r="18" spans="1:17" ht="15.75" x14ac:dyDescent="0.25">
      <c r="A18" s="15">
        <v>14</v>
      </c>
      <c r="B18" s="16" t="s">
        <v>89</v>
      </c>
      <c r="C18" s="91">
        <v>0</v>
      </c>
      <c r="D18" s="92">
        <v>-3051</v>
      </c>
      <c r="E18" s="91">
        <v>-5491</v>
      </c>
      <c r="F18" s="91">
        <v>277354</v>
      </c>
      <c r="G18" s="92">
        <v>267892</v>
      </c>
      <c r="H18" s="91">
        <v>110000</v>
      </c>
      <c r="I18" s="92">
        <v>0</v>
      </c>
      <c r="J18" s="91">
        <v>0</v>
      </c>
      <c r="K18" s="92">
        <v>16877</v>
      </c>
      <c r="L18" s="91">
        <v>103396</v>
      </c>
      <c r="M18" s="92">
        <v>0</v>
      </c>
      <c r="N18" s="91">
        <v>16026259.050000001</v>
      </c>
      <c r="O18" s="92">
        <v>4877781.2300000004</v>
      </c>
      <c r="P18" s="53">
        <v>0</v>
      </c>
      <c r="Q18" s="60">
        <f t="shared" si="0"/>
        <v>21671017.280000001</v>
      </c>
    </row>
    <row r="19" spans="1:17" ht="15.75" x14ac:dyDescent="0.25">
      <c r="A19" s="15">
        <v>15</v>
      </c>
      <c r="B19" s="16" t="s">
        <v>90</v>
      </c>
      <c r="C19" s="91">
        <v>0</v>
      </c>
      <c r="D19" s="92">
        <v>0</v>
      </c>
      <c r="E19" s="91">
        <v>0</v>
      </c>
      <c r="F19" s="91">
        <v>0</v>
      </c>
      <c r="G19" s="92">
        <v>0</v>
      </c>
      <c r="H19" s="91">
        <v>0</v>
      </c>
      <c r="I19" s="92">
        <v>0</v>
      </c>
      <c r="J19" s="91">
        <v>0</v>
      </c>
      <c r="K19" s="92">
        <v>0</v>
      </c>
      <c r="L19" s="91">
        <v>0</v>
      </c>
      <c r="M19" s="92">
        <v>0</v>
      </c>
      <c r="N19" s="91">
        <v>0</v>
      </c>
      <c r="O19" s="92">
        <v>0</v>
      </c>
      <c r="P19" s="53">
        <v>0</v>
      </c>
      <c r="Q19" s="60">
        <f t="shared" si="0"/>
        <v>0</v>
      </c>
    </row>
    <row r="20" spans="1:17" ht="15.75" x14ac:dyDescent="0.25">
      <c r="A20" s="15">
        <v>16</v>
      </c>
      <c r="B20" s="16" t="s">
        <v>91</v>
      </c>
      <c r="C20" s="91">
        <v>0</v>
      </c>
      <c r="D20" s="92">
        <v>-3051</v>
      </c>
      <c r="E20" s="91">
        <v>-5491</v>
      </c>
      <c r="F20" s="91">
        <v>277354</v>
      </c>
      <c r="G20" s="92">
        <v>267892</v>
      </c>
      <c r="H20" s="91">
        <v>110000</v>
      </c>
      <c r="I20" s="92">
        <v>0</v>
      </c>
      <c r="J20" s="91">
        <v>0</v>
      </c>
      <c r="K20" s="92">
        <v>16877</v>
      </c>
      <c r="L20" s="91">
        <v>103396</v>
      </c>
      <c r="M20" s="92">
        <v>0</v>
      </c>
      <c r="N20" s="91">
        <v>16026259.050000001</v>
      </c>
      <c r="O20" s="92">
        <v>4877781.2300000004</v>
      </c>
      <c r="P20" s="53">
        <v>0</v>
      </c>
      <c r="Q20" s="60">
        <f t="shared" si="0"/>
        <v>21671017.280000001</v>
      </c>
    </row>
    <row r="21" spans="1:17" ht="15.75" x14ac:dyDescent="0.25">
      <c r="A21" s="15">
        <v>17</v>
      </c>
      <c r="B21" s="16" t="s">
        <v>92</v>
      </c>
      <c r="C21" s="91">
        <v>0</v>
      </c>
      <c r="D21" s="92">
        <v>17386.16</v>
      </c>
      <c r="E21" s="91">
        <v>0</v>
      </c>
      <c r="F21" s="91">
        <v>144892.9</v>
      </c>
      <c r="G21" s="92">
        <v>0</v>
      </c>
      <c r="H21" s="91">
        <v>0</v>
      </c>
      <c r="I21" s="92">
        <v>0</v>
      </c>
      <c r="J21" s="91">
        <v>0</v>
      </c>
      <c r="K21" s="92">
        <v>68</v>
      </c>
      <c r="L21" s="91">
        <v>39441.770000000004</v>
      </c>
      <c r="M21" s="92">
        <v>0</v>
      </c>
      <c r="N21" s="91">
        <v>893744.55</v>
      </c>
      <c r="O21" s="92">
        <v>1112404.0899999999</v>
      </c>
      <c r="P21" s="53">
        <v>0</v>
      </c>
      <c r="Q21" s="60">
        <f t="shared" si="0"/>
        <v>2207937.4699999997</v>
      </c>
    </row>
    <row r="22" spans="1:17" ht="17.25" customHeight="1" x14ac:dyDescent="0.25">
      <c r="A22" s="15">
        <v>18</v>
      </c>
      <c r="B22" s="16" t="s">
        <v>93</v>
      </c>
      <c r="C22" s="91">
        <v>113651</v>
      </c>
      <c r="D22" s="92">
        <v>87703</v>
      </c>
      <c r="E22" s="91">
        <v>9577</v>
      </c>
      <c r="F22" s="91">
        <v>140081</v>
      </c>
      <c r="G22" s="92">
        <v>0</v>
      </c>
      <c r="H22" s="91">
        <v>16</v>
      </c>
      <c r="I22" s="92">
        <v>16157</v>
      </c>
      <c r="J22" s="91">
        <v>172547</v>
      </c>
      <c r="K22" s="92">
        <v>19</v>
      </c>
      <c r="L22" s="91">
        <v>187129</v>
      </c>
      <c r="M22" s="92">
        <v>0</v>
      </c>
      <c r="N22" s="91">
        <v>160952</v>
      </c>
      <c r="O22" s="92">
        <v>6903061.2599999998</v>
      </c>
      <c r="P22" s="53">
        <v>0</v>
      </c>
      <c r="Q22" s="60">
        <f t="shared" si="0"/>
        <v>7790893.2599999998</v>
      </c>
    </row>
    <row r="23" spans="1:17" ht="15.75" x14ac:dyDescent="0.25">
      <c r="A23" s="15">
        <v>19</v>
      </c>
      <c r="B23" s="16" t="s">
        <v>94</v>
      </c>
      <c r="C23" s="91">
        <v>-113651</v>
      </c>
      <c r="D23" s="92">
        <v>-70316.84</v>
      </c>
      <c r="E23" s="91">
        <v>-9577</v>
      </c>
      <c r="F23" s="91">
        <v>4811.9000000000015</v>
      </c>
      <c r="G23" s="92">
        <v>0</v>
      </c>
      <c r="H23" s="91">
        <v>-16</v>
      </c>
      <c r="I23" s="92">
        <v>-16157</v>
      </c>
      <c r="J23" s="91">
        <v>-172547</v>
      </c>
      <c r="K23" s="92">
        <v>49</v>
      </c>
      <c r="L23" s="91">
        <v>-147687.23000000001</v>
      </c>
      <c r="M23" s="92">
        <v>0</v>
      </c>
      <c r="N23" s="91">
        <v>732792.55</v>
      </c>
      <c r="O23" s="92">
        <v>-5790657.1699999999</v>
      </c>
      <c r="P23" s="53">
        <v>0</v>
      </c>
      <c r="Q23" s="60">
        <f t="shared" si="0"/>
        <v>-5582955.79</v>
      </c>
    </row>
    <row r="24" spans="1:17" ht="15.75" x14ac:dyDescent="0.25">
      <c r="A24" s="15">
        <v>20</v>
      </c>
      <c r="B24" s="16" t="s">
        <v>95</v>
      </c>
      <c r="C24" s="91">
        <v>116225</v>
      </c>
      <c r="D24" s="92">
        <v>507041.89400524751</v>
      </c>
      <c r="E24" s="91">
        <v>88805.604129369211</v>
      </c>
      <c r="F24" s="91">
        <v>973206.95085897343</v>
      </c>
      <c r="G24" s="92">
        <v>547072.47396571445</v>
      </c>
      <c r="H24" s="91">
        <v>228734.6432220478</v>
      </c>
      <c r="I24" s="92">
        <v>1734.5840082648863</v>
      </c>
      <c r="J24" s="91">
        <v>27700</v>
      </c>
      <c r="K24" s="92">
        <v>26413</v>
      </c>
      <c r="L24" s="91">
        <v>578130.17254106933</v>
      </c>
      <c r="M24" s="92">
        <v>43522.767050479335</v>
      </c>
      <c r="N24" s="91">
        <v>15668386.357144974</v>
      </c>
      <c r="O24" s="92">
        <v>7118451.9383324301</v>
      </c>
      <c r="P24" s="53">
        <v>3143.4747414308163</v>
      </c>
      <c r="Q24" s="60">
        <f t="shared" si="0"/>
        <v>25928568.859999999</v>
      </c>
    </row>
    <row r="25" spans="1:17" ht="15.75" x14ac:dyDescent="0.25">
      <c r="A25" s="15">
        <v>21</v>
      </c>
      <c r="B25" s="16" t="s">
        <v>96</v>
      </c>
      <c r="C25" s="91">
        <v>2574</v>
      </c>
      <c r="D25" s="92">
        <v>433674.05400524754</v>
      </c>
      <c r="E25" s="91">
        <v>73737.604129369211</v>
      </c>
      <c r="F25" s="91">
        <v>1255372.8508589733</v>
      </c>
      <c r="G25" s="92">
        <v>814964.47396571445</v>
      </c>
      <c r="H25" s="91">
        <v>338718.64322204783</v>
      </c>
      <c r="I25" s="92">
        <v>-14422.415991735113</v>
      </c>
      <c r="J25" s="91">
        <v>-144847</v>
      </c>
      <c r="K25" s="92">
        <v>43339</v>
      </c>
      <c r="L25" s="91">
        <v>533838.94254106935</v>
      </c>
      <c r="M25" s="92">
        <v>43522.767050479335</v>
      </c>
      <c r="N25" s="91">
        <v>32427437.957144972</v>
      </c>
      <c r="O25" s="92">
        <v>6205575.9983324297</v>
      </c>
      <c r="P25" s="53">
        <v>3143.4747414308163</v>
      </c>
      <c r="Q25" s="60">
        <f t="shared" si="0"/>
        <v>42016630.349999994</v>
      </c>
    </row>
    <row r="26" spans="1:17" ht="15.75" x14ac:dyDescent="0.25">
      <c r="A26" s="15">
        <v>22</v>
      </c>
      <c r="B26" s="16" t="s">
        <v>97</v>
      </c>
      <c r="C26" s="91">
        <v>36204</v>
      </c>
      <c r="D26" s="92">
        <v>523799.08599475247</v>
      </c>
      <c r="E26" s="91">
        <v>52549.395870630789</v>
      </c>
      <c r="F26" s="91">
        <v>753848.35914102662</v>
      </c>
      <c r="G26" s="92">
        <v>-22904.473965714453</v>
      </c>
      <c r="H26" s="91">
        <v>-4676.6432220478309</v>
      </c>
      <c r="I26" s="92">
        <v>14822.415991735113</v>
      </c>
      <c r="J26" s="91">
        <v>144847</v>
      </c>
      <c r="K26" s="92">
        <v>6043</v>
      </c>
      <c r="L26" s="91">
        <v>428900.6774589307</v>
      </c>
      <c r="M26" s="92">
        <v>18933.232949520665</v>
      </c>
      <c r="N26" s="91">
        <v>-5406919.8471449744</v>
      </c>
      <c r="O26" s="92">
        <v>-410041.93833242892</v>
      </c>
      <c r="P26" s="53">
        <v>1765.5252585691837</v>
      </c>
      <c r="Q26" s="60">
        <f t="shared" si="0"/>
        <v>-3862830.21</v>
      </c>
    </row>
    <row r="27" spans="1:17" ht="15.75" x14ac:dyDescent="0.25">
      <c r="A27" s="15">
        <v>23</v>
      </c>
      <c r="B27" s="16" t="s">
        <v>98</v>
      </c>
      <c r="C27" s="93">
        <v>629.02417421332802</v>
      </c>
      <c r="D27" s="94">
        <v>26227.219233950367</v>
      </c>
      <c r="E27" s="93">
        <v>4481.9865079937117</v>
      </c>
      <c r="F27" s="93">
        <v>41029.00738433349</v>
      </c>
      <c r="G27" s="94">
        <v>28110.591220960985</v>
      </c>
      <c r="H27" s="93">
        <v>11855.31160850472</v>
      </c>
      <c r="I27" s="94">
        <v>14.196192824261285</v>
      </c>
      <c r="J27" s="93">
        <v>0</v>
      </c>
      <c r="K27" s="94">
        <v>344.88727554470745</v>
      </c>
      <c r="L27" s="93">
        <v>25160.993080618871</v>
      </c>
      <c r="M27" s="94">
        <v>2216.5935475801571</v>
      </c>
      <c r="N27" s="93">
        <v>864664.07567169657</v>
      </c>
      <c r="O27" s="94">
        <v>223351.4345262211</v>
      </c>
      <c r="P27" s="54">
        <v>174.22277643574662</v>
      </c>
      <c r="Q27" s="60">
        <f t="shared" si="0"/>
        <v>1228259.543200878</v>
      </c>
    </row>
    <row r="28" spans="1:17" ht="15.75" x14ac:dyDescent="0.25">
      <c r="A28" s="15">
        <v>24</v>
      </c>
      <c r="B28" s="16" t="s">
        <v>99</v>
      </c>
      <c r="C28" s="93">
        <v>4124.4781949885682</v>
      </c>
      <c r="D28" s="94">
        <v>17121.15446038156</v>
      </c>
      <c r="E28" s="93">
        <v>6295.9175372497557</v>
      </c>
      <c r="F28" s="93">
        <v>27272.344787949089</v>
      </c>
      <c r="G28" s="94">
        <v>39487.393354454871</v>
      </c>
      <c r="H28" s="93">
        <v>16653.344255370568</v>
      </c>
      <c r="I28" s="94">
        <v>19.941617228217492</v>
      </c>
      <c r="J28" s="93">
        <v>0</v>
      </c>
      <c r="K28" s="94">
        <v>972</v>
      </c>
      <c r="L28" s="93">
        <v>22076.28781230688</v>
      </c>
      <c r="M28" s="94">
        <v>3113.684114013879</v>
      </c>
      <c r="N28" s="93">
        <v>733891.96842401719</v>
      </c>
      <c r="O28" s="94">
        <v>176857.9524203162</v>
      </c>
      <c r="P28" s="54">
        <v>244.73349743329919</v>
      </c>
      <c r="Q28" s="60">
        <f t="shared" si="0"/>
        <v>1048131.20047571</v>
      </c>
    </row>
    <row r="29" spans="1:17" ht="15.75" x14ac:dyDescent="0.25">
      <c r="A29" s="15">
        <v>25</v>
      </c>
      <c r="B29" s="16" t="s">
        <v>100</v>
      </c>
      <c r="C29" s="93">
        <v>40957.502369201902</v>
      </c>
      <c r="D29" s="94">
        <v>567147.45968908444</v>
      </c>
      <c r="E29" s="93">
        <v>63327.29991587426</v>
      </c>
      <c r="F29" s="93">
        <v>822149.71131330926</v>
      </c>
      <c r="G29" s="94">
        <v>44693.510609701407</v>
      </c>
      <c r="H29" s="93">
        <v>23832.012641827459</v>
      </c>
      <c r="I29" s="94">
        <v>14856.553801787593</v>
      </c>
      <c r="J29" s="93">
        <v>144847</v>
      </c>
      <c r="K29" s="94">
        <v>7359.8872755447073</v>
      </c>
      <c r="L29" s="93">
        <v>476137.95835185645</v>
      </c>
      <c r="M29" s="94">
        <v>24263.5106111147</v>
      </c>
      <c r="N29" s="93">
        <v>-3808363.8030492603</v>
      </c>
      <c r="O29" s="94">
        <v>-9832.5513858916238</v>
      </c>
      <c r="P29" s="54">
        <v>2184.4815324382298</v>
      </c>
      <c r="Q29" s="60">
        <f t="shared" si="0"/>
        <v>-1586439.466323412</v>
      </c>
    </row>
    <row r="30" spans="1:17" ht="15.75" x14ac:dyDescent="0.25">
      <c r="A30" s="15">
        <v>26</v>
      </c>
      <c r="B30" s="16" t="s">
        <v>101</v>
      </c>
      <c r="C30" s="93">
        <v>40957.502369201902</v>
      </c>
      <c r="D30" s="94">
        <v>567147.45968908444</v>
      </c>
      <c r="E30" s="93">
        <v>63327.29991587426</v>
      </c>
      <c r="F30" s="93">
        <v>822149.71131330926</v>
      </c>
      <c r="G30" s="94">
        <v>44693.510609701407</v>
      </c>
      <c r="H30" s="93">
        <v>23832.012641827459</v>
      </c>
      <c r="I30" s="94">
        <v>14856.553801787593</v>
      </c>
      <c r="J30" s="93">
        <v>144847</v>
      </c>
      <c r="K30" s="94">
        <v>7359.8872755447073</v>
      </c>
      <c r="L30" s="93">
        <v>476137.95835185645</v>
      </c>
      <c r="M30" s="94">
        <v>24263.5106111147</v>
      </c>
      <c r="N30" s="93">
        <v>-3808363.8030492603</v>
      </c>
      <c r="O30" s="94">
        <v>-9832.5513858916238</v>
      </c>
      <c r="P30" s="54">
        <v>2184.4815324382298</v>
      </c>
      <c r="Q30" s="60">
        <f t="shared" si="0"/>
        <v>-1586439.466323412</v>
      </c>
    </row>
    <row r="31" spans="1:17" ht="15.75" x14ac:dyDescent="0.25">
      <c r="A31" s="15">
        <v>27</v>
      </c>
      <c r="B31" s="16" t="s">
        <v>102</v>
      </c>
      <c r="C31" s="93">
        <v>23968.535619106857</v>
      </c>
      <c r="D31" s="94">
        <v>28399.604569302381</v>
      </c>
      <c r="E31" s="93">
        <v>3421.4470115108948</v>
      </c>
      <c r="F31" s="93">
        <v>128305.915250483</v>
      </c>
      <c r="G31" s="94">
        <v>15882.526444000525</v>
      </c>
      <c r="H31" s="93">
        <v>6380.5421086385459</v>
      </c>
      <c r="I31" s="94">
        <v>1626.7382329180416</v>
      </c>
      <c r="J31" s="93">
        <v>28813.687756467745</v>
      </c>
      <c r="K31" s="94">
        <v>864.18502605310675</v>
      </c>
      <c r="L31" s="93">
        <v>44359.658783163279</v>
      </c>
      <c r="M31" s="94">
        <v>1344.9961613015175</v>
      </c>
      <c r="N31" s="93">
        <v>640520.80539922474</v>
      </c>
      <c r="O31" s="94">
        <v>1053438.4793290817</v>
      </c>
      <c r="P31" s="54">
        <v>67.21321123027586</v>
      </c>
      <c r="Q31" s="60">
        <f t="shared" si="0"/>
        <v>1977394.3349024826</v>
      </c>
    </row>
    <row r="32" spans="1:17" ht="15.75" x14ac:dyDescent="0.25">
      <c r="A32" s="15">
        <v>28</v>
      </c>
      <c r="B32" s="16" t="s">
        <v>103</v>
      </c>
      <c r="C32" s="93">
        <v>16988.966750095045</v>
      </c>
      <c r="D32" s="94">
        <v>538747.85511978203</v>
      </c>
      <c r="E32" s="93">
        <v>59905.852904363368</v>
      </c>
      <c r="F32" s="93">
        <v>693843.79606282641</v>
      </c>
      <c r="G32" s="94">
        <v>28810.98416570088</v>
      </c>
      <c r="H32" s="93">
        <v>17451.470533188913</v>
      </c>
      <c r="I32" s="94">
        <v>13229.815568869551</v>
      </c>
      <c r="J32" s="93">
        <v>116033.31224353226</v>
      </c>
      <c r="K32" s="94">
        <v>6495.7022494916009</v>
      </c>
      <c r="L32" s="93">
        <v>431778.29956869315</v>
      </c>
      <c r="M32" s="94">
        <v>22918.514449813181</v>
      </c>
      <c r="N32" s="93">
        <v>-4448884.6084484849</v>
      </c>
      <c r="O32" s="94">
        <v>-1063271.0307149736</v>
      </c>
      <c r="P32" s="54">
        <v>2117.2683212079542</v>
      </c>
      <c r="Q32" s="60">
        <f t="shared" si="0"/>
        <v>-3563833.8012258951</v>
      </c>
    </row>
    <row r="33" spans="1:17" ht="16.5" thickBot="1" x14ac:dyDescent="0.3">
      <c r="A33" s="17">
        <v>29</v>
      </c>
      <c r="B33" s="18" t="s">
        <v>104</v>
      </c>
      <c r="C33" s="95">
        <v>16988.966750095045</v>
      </c>
      <c r="D33" s="96">
        <v>538747.85511978203</v>
      </c>
      <c r="E33" s="95">
        <v>59905.852904363368</v>
      </c>
      <c r="F33" s="95">
        <v>693843.79606282641</v>
      </c>
      <c r="G33" s="96">
        <v>28810.98416570088</v>
      </c>
      <c r="H33" s="95">
        <v>17451.470533188913</v>
      </c>
      <c r="I33" s="96">
        <v>13229.815568869551</v>
      </c>
      <c r="J33" s="95">
        <v>116033.31224353226</v>
      </c>
      <c r="K33" s="96">
        <v>6495.7022494916009</v>
      </c>
      <c r="L33" s="95">
        <v>431778.29956869315</v>
      </c>
      <c r="M33" s="96">
        <v>22918.514449813181</v>
      </c>
      <c r="N33" s="95">
        <v>-4448884.6084484849</v>
      </c>
      <c r="O33" s="96">
        <v>-1063271.0307149736</v>
      </c>
      <c r="P33" s="55">
        <v>2117.2683212079542</v>
      </c>
      <c r="Q33" s="61">
        <f t="shared" si="0"/>
        <v>-3563833.8012258951</v>
      </c>
    </row>
    <row r="34" spans="1:17" x14ac:dyDescent="0.25">
      <c r="A34" s="19"/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</row>
  </sheetData>
  <mergeCells count="3">
    <mergeCell ref="A1:O1"/>
    <mergeCell ref="A2:O2"/>
    <mergeCell ref="A3:O3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34"/>
  <sheetViews>
    <sheetView workbookViewId="0">
      <selection activeCell="F1" sqref="F1"/>
    </sheetView>
  </sheetViews>
  <sheetFormatPr defaultRowHeight="15" x14ac:dyDescent="0.25"/>
  <cols>
    <col min="1" max="1" width="5.7109375" style="3" customWidth="1"/>
    <col min="2" max="2" width="40.85546875" style="3" customWidth="1"/>
    <col min="3" max="3" width="13.85546875" style="3" customWidth="1"/>
    <col min="4" max="4" width="17.28515625" style="3" customWidth="1"/>
    <col min="5" max="5" width="14.28515625" style="3" bestFit="1" customWidth="1"/>
  </cols>
  <sheetData>
    <row r="1" spans="1:5" ht="18.75" x14ac:dyDescent="0.3">
      <c r="A1" s="87" t="s">
        <v>121</v>
      </c>
      <c r="B1" s="87"/>
      <c r="C1" s="87"/>
      <c r="D1" s="87"/>
      <c r="E1" s="87"/>
    </row>
    <row r="2" spans="1:5" ht="19.5" thickBot="1" x14ac:dyDescent="0.35">
      <c r="A2" s="88" t="s">
        <v>125</v>
      </c>
      <c r="B2" s="88"/>
      <c r="C2" s="88"/>
      <c r="D2" s="88"/>
      <c r="E2" s="88"/>
    </row>
    <row r="3" spans="1:5" ht="23.25" customHeight="1" thickBot="1" x14ac:dyDescent="0.3">
      <c r="A3" s="75" t="s">
        <v>52</v>
      </c>
      <c r="B3" s="75" t="s">
        <v>53</v>
      </c>
      <c r="C3" s="76" t="s">
        <v>112</v>
      </c>
      <c r="D3" s="77" t="s">
        <v>113</v>
      </c>
      <c r="E3" s="78" t="s">
        <v>75</v>
      </c>
    </row>
    <row r="4" spans="1:5" x14ac:dyDescent="0.25">
      <c r="A4" s="13">
        <v>1</v>
      </c>
      <c r="B4" s="14" t="s">
        <v>76</v>
      </c>
      <c r="C4" s="36">
        <f>'Rev Account- Life'!J5</f>
        <v>53665359.810000002</v>
      </c>
      <c r="D4" s="36">
        <f>'Rev Account- General'!Q5</f>
        <v>92554796.900000006</v>
      </c>
      <c r="E4" s="36">
        <f>SUM(C4:D4)</f>
        <v>146220156.71000001</v>
      </c>
    </row>
    <row r="5" spans="1:5" x14ac:dyDescent="0.25">
      <c r="A5" s="13">
        <v>2</v>
      </c>
      <c r="B5" s="16" t="s">
        <v>77</v>
      </c>
      <c r="C5" s="33">
        <f>'Rev Account- Life'!J6</f>
        <v>11448557</v>
      </c>
      <c r="D5" s="33">
        <f>'Rev Account- General'!Q6</f>
        <v>52883901.899999999</v>
      </c>
      <c r="E5" s="20">
        <f t="shared" ref="E5:E32" si="0">SUM(C5:D5)</f>
        <v>64332458.899999999</v>
      </c>
    </row>
    <row r="6" spans="1:5" x14ac:dyDescent="0.25">
      <c r="A6" s="13">
        <v>3</v>
      </c>
      <c r="B6" s="16" t="s">
        <v>78</v>
      </c>
      <c r="C6" s="33">
        <f>'Rev Account- Life'!J7</f>
        <v>42216802.810000002</v>
      </c>
      <c r="D6" s="33">
        <f>'Rev Account- General'!Q7</f>
        <v>39670895</v>
      </c>
      <c r="E6" s="20">
        <f t="shared" si="0"/>
        <v>81887697.810000002</v>
      </c>
    </row>
    <row r="7" spans="1:5" x14ac:dyDescent="0.25">
      <c r="A7" s="13">
        <v>4</v>
      </c>
      <c r="B7" s="16" t="s">
        <v>79</v>
      </c>
      <c r="C7" s="33">
        <f>'Rev Account- Life'!J8</f>
        <v>26498467.990738437</v>
      </c>
      <c r="D7" s="33">
        <f>'Rev Account- General'!Q8</f>
        <v>15002594.649999999</v>
      </c>
      <c r="E7" s="20">
        <f t="shared" si="0"/>
        <v>41501062.640738435</v>
      </c>
    </row>
    <row r="8" spans="1:5" x14ac:dyDescent="0.25">
      <c r="A8" s="13">
        <v>5</v>
      </c>
      <c r="B8" s="16" t="s">
        <v>80</v>
      </c>
      <c r="C8" s="33">
        <f>'Rev Account- Life'!J9</f>
        <v>30270916.870000001</v>
      </c>
      <c r="D8" s="33">
        <f>'Rev Account- General'!Q9</f>
        <v>16519689.51</v>
      </c>
      <c r="E8" s="20">
        <f t="shared" si="0"/>
        <v>46790606.380000003</v>
      </c>
    </row>
    <row r="9" spans="1:5" x14ac:dyDescent="0.25">
      <c r="A9" s="13">
        <v>6</v>
      </c>
      <c r="B9" s="16" t="s">
        <v>81</v>
      </c>
      <c r="C9" s="33">
        <f>'Rev Account- Life'!J10</f>
        <v>38444353.930738434</v>
      </c>
      <c r="D9" s="33">
        <f>'Rev Account- General'!Q10</f>
        <v>38153800.140000001</v>
      </c>
      <c r="E9" s="20">
        <f t="shared" si="0"/>
        <v>76598154.070738435</v>
      </c>
    </row>
    <row r="10" spans="1:5" x14ac:dyDescent="0.25">
      <c r="A10" s="13">
        <v>7</v>
      </c>
      <c r="B10" s="16" t="s">
        <v>82</v>
      </c>
      <c r="C10" s="33">
        <f>'Rev Account- Life'!J11</f>
        <v>23258208.630000003</v>
      </c>
      <c r="D10" s="33">
        <f>'Rev Account- General'!Q11</f>
        <v>68539935.669999987</v>
      </c>
      <c r="E10" s="20">
        <f t="shared" si="0"/>
        <v>91798144.299999982</v>
      </c>
    </row>
    <row r="11" spans="1:5" x14ac:dyDescent="0.25">
      <c r="A11" s="13">
        <v>8</v>
      </c>
      <c r="B11" s="16" t="s">
        <v>83</v>
      </c>
      <c r="C11" s="33">
        <f>'Rev Account- Life'!J12</f>
        <v>769848</v>
      </c>
      <c r="D11" s="33">
        <f>'Rev Account- General'!Q12</f>
        <v>6781452.2699999996</v>
      </c>
      <c r="E11" s="20">
        <f t="shared" si="0"/>
        <v>7551300.2699999996</v>
      </c>
    </row>
    <row r="12" spans="1:5" x14ac:dyDescent="0.25">
      <c r="A12" s="13">
        <v>9</v>
      </c>
      <c r="B12" s="16" t="s">
        <v>84</v>
      </c>
      <c r="C12" s="33">
        <f>'Rev Account- Life'!J13</f>
        <v>102409</v>
      </c>
      <c r="D12" s="33">
        <f>'Rev Account- General'!Q13</f>
        <v>12514603.52</v>
      </c>
      <c r="E12" s="20">
        <f t="shared" si="0"/>
        <v>12617012.52</v>
      </c>
    </row>
    <row r="13" spans="1:5" x14ac:dyDescent="0.25">
      <c r="A13" s="13">
        <v>10</v>
      </c>
      <c r="B13" s="16" t="s">
        <v>85</v>
      </c>
      <c r="C13" s="33">
        <f>'Rev Account- Life'!J14</f>
        <v>4150</v>
      </c>
      <c r="D13" s="33">
        <f>'Rev Account- General'!Q14</f>
        <v>714648.09</v>
      </c>
      <c r="E13" s="20">
        <f t="shared" si="0"/>
        <v>718798.09</v>
      </c>
    </row>
    <row r="14" spans="1:5" x14ac:dyDescent="0.25">
      <c r="A14" s="13">
        <v>11</v>
      </c>
      <c r="B14" s="16" t="s">
        <v>86</v>
      </c>
      <c r="C14" s="33">
        <f>'Rev Account- Life'!J15</f>
        <v>-42439</v>
      </c>
      <c r="D14" s="33">
        <f>'Rev Account- General'!Q15</f>
        <v>923352.53</v>
      </c>
      <c r="E14" s="20">
        <f t="shared" si="0"/>
        <v>880913.53</v>
      </c>
    </row>
    <row r="15" spans="1:5" x14ac:dyDescent="0.25">
      <c r="A15" s="13">
        <v>12</v>
      </c>
      <c r="B15" s="16" t="s">
        <v>87</v>
      </c>
      <c r="C15" s="33">
        <f>'Rev Account- Life'!J16</f>
        <v>22544180.630000003</v>
      </c>
      <c r="D15" s="33">
        <f>'Rev Account- General'!Q16</f>
        <v>74481791.359999999</v>
      </c>
      <c r="E15" s="20">
        <f t="shared" si="0"/>
        <v>97025971.99000001</v>
      </c>
    </row>
    <row r="16" spans="1:5" x14ac:dyDescent="0.25">
      <c r="A16" s="13">
        <v>13</v>
      </c>
      <c r="B16" s="16" t="s">
        <v>88</v>
      </c>
      <c r="C16" s="33">
        <f>'Rev Account- Life'!J17</f>
        <v>3369376</v>
      </c>
      <c r="D16" s="33">
        <f>'Rev Account- General'!Q17</f>
        <v>52810774.079999998</v>
      </c>
      <c r="E16" s="20">
        <f t="shared" si="0"/>
        <v>56180150.079999998</v>
      </c>
    </row>
    <row r="17" spans="1:5" x14ac:dyDescent="0.25">
      <c r="A17" s="13">
        <v>14</v>
      </c>
      <c r="B17" s="16" t="s">
        <v>89</v>
      </c>
      <c r="C17" s="33">
        <f>'Rev Account- Life'!J18</f>
        <v>19174804.630000003</v>
      </c>
      <c r="D17" s="33">
        <f>'Rev Account- General'!Q18</f>
        <v>21671017.280000001</v>
      </c>
      <c r="E17" s="20">
        <f t="shared" si="0"/>
        <v>40845821.910000004</v>
      </c>
    </row>
    <row r="18" spans="1:5" x14ac:dyDescent="0.25">
      <c r="A18" s="13">
        <v>15</v>
      </c>
      <c r="B18" s="16" t="s">
        <v>90</v>
      </c>
      <c r="C18" s="33">
        <f>'Rev Account- Life'!J19</f>
        <v>97939</v>
      </c>
      <c r="D18" s="33">
        <f>'Rev Account- General'!Q19</f>
        <v>0</v>
      </c>
      <c r="E18" s="20">
        <f t="shared" si="0"/>
        <v>97939</v>
      </c>
    </row>
    <row r="19" spans="1:5" x14ac:dyDescent="0.25">
      <c r="A19" s="13">
        <v>16</v>
      </c>
      <c r="B19" s="16" t="s">
        <v>91</v>
      </c>
      <c r="C19" s="33">
        <f>'Rev Account- Life'!J20</f>
        <v>19272743.630000003</v>
      </c>
      <c r="D19" s="33">
        <f>'Rev Account- General'!Q20</f>
        <v>21671017.280000001</v>
      </c>
      <c r="E19" s="20">
        <f t="shared" si="0"/>
        <v>40943760.910000004</v>
      </c>
    </row>
    <row r="20" spans="1:5" x14ac:dyDescent="0.25">
      <c r="A20" s="13">
        <v>17</v>
      </c>
      <c r="B20" s="16" t="s">
        <v>92</v>
      </c>
      <c r="C20" s="33">
        <f>'Rev Account- Life'!J21</f>
        <v>4769297.75</v>
      </c>
      <c r="D20" s="33">
        <f>'Rev Account- General'!Q21</f>
        <v>2207937.4699999997</v>
      </c>
      <c r="E20" s="20">
        <f>SUM(C20:D20)</f>
        <v>6977235.2199999997</v>
      </c>
    </row>
    <row r="21" spans="1:5" x14ac:dyDescent="0.25">
      <c r="A21" s="13">
        <v>18</v>
      </c>
      <c r="B21" s="16" t="s">
        <v>93</v>
      </c>
      <c r="C21" s="33">
        <f>'Rev Account- Life'!J22</f>
        <v>2229357</v>
      </c>
      <c r="D21" s="33">
        <f>'Rev Account- General'!Q22</f>
        <v>7790893.2599999998</v>
      </c>
      <c r="E21" s="20">
        <f t="shared" si="0"/>
        <v>10020250.26</v>
      </c>
    </row>
    <row r="22" spans="1:5" x14ac:dyDescent="0.25">
      <c r="A22" s="13">
        <v>19</v>
      </c>
      <c r="B22" s="16" t="s">
        <v>94</v>
      </c>
      <c r="C22" s="33">
        <f>'Rev Account- Life'!J23</f>
        <v>2539940.75</v>
      </c>
      <c r="D22" s="33">
        <f>'Rev Account- General'!Q23</f>
        <v>-5582955.79</v>
      </c>
      <c r="E22" s="20">
        <f t="shared" si="0"/>
        <v>-3043015.04</v>
      </c>
    </row>
    <row r="23" spans="1:5" x14ac:dyDescent="0.25">
      <c r="A23" s="13">
        <v>20</v>
      </c>
      <c r="B23" s="16" t="s">
        <v>95</v>
      </c>
      <c r="C23" s="33">
        <f>'Rev Account- Life'!J24</f>
        <v>12913932.390000001</v>
      </c>
      <c r="D23" s="33">
        <f>'Rev Account- General'!Q24</f>
        <v>25928568.859999999</v>
      </c>
      <c r="E23" s="20">
        <f t="shared" si="0"/>
        <v>38842501.25</v>
      </c>
    </row>
    <row r="24" spans="1:5" x14ac:dyDescent="0.25">
      <c r="A24" s="13">
        <v>21</v>
      </c>
      <c r="B24" s="16" t="s">
        <v>96</v>
      </c>
      <c r="C24" s="33">
        <f>'Rev Account- Life'!J25</f>
        <v>34726616.770000003</v>
      </c>
      <c r="D24" s="33">
        <f>'Rev Account- General'!Q25</f>
        <v>42016630.349999994</v>
      </c>
      <c r="E24" s="20">
        <f t="shared" si="0"/>
        <v>76743247.120000005</v>
      </c>
    </row>
    <row r="25" spans="1:5" x14ac:dyDescent="0.25">
      <c r="A25" s="13">
        <v>22</v>
      </c>
      <c r="B25" s="16" t="s">
        <v>97</v>
      </c>
      <c r="C25" s="33">
        <f>'Rev Account- Life'!J26</f>
        <v>3717737.1607384384</v>
      </c>
      <c r="D25" s="33">
        <f>'Rev Account- General'!Q26</f>
        <v>-3862830.21</v>
      </c>
      <c r="E25" s="20">
        <f t="shared" si="0"/>
        <v>-145093.04926156159</v>
      </c>
    </row>
    <row r="26" spans="1:5" x14ac:dyDescent="0.25">
      <c r="A26" s="13">
        <v>23</v>
      </c>
      <c r="B26" s="16" t="s">
        <v>98</v>
      </c>
      <c r="C26" s="33">
        <f>'Rev Account- Life'!J27</f>
        <v>4908219.6367991222</v>
      </c>
      <c r="D26" s="33">
        <f>'Rev Account- General'!Q27</f>
        <v>1228259.543200878</v>
      </c>
      <c r="E26" s="20">
        <f t="shared" si="0"/>
        <v>6136479.1799999997</v>
      </c>
    </row>
    <row r="27" spans="1:5" x14ac:dyDescent="0.25">
      <c r="A27" s="13">
        <v>24</v>
      </c>
      <c r="B27" s="16" t="s">
        <v>99</v>
      </c>
      <c r="C27" s="33">
        <f>'Rev Account- Life'!J28</f>
        <v>715710.42952428991</v>
      </c>
      <c r="D27" s="33">
        <f>'Rev Account- General'!Q28</f>
        <v>1048131.20047571</v>
      </c>
      <c r="E27" s="20">
        <f t="shared" si="0"/>
        <v>1763841.63</v>
      </c>
    </row>
    <row r="28" spans="1:5" x14ac:dyDescent="0.25">
      <c r="A28" s="13">
        <v>25</v>
      </c>
      <c r="B28" s="16" t="s">
        <v>100</v>
      </c>
      <c r="C28" s="33">
        <f>'Rev Account- Life'!J29</f>
        <v>9341667.227061851</v>
      </c>
      <c r="D28" s="33">
        <f>'Rev Account- General'!Q29</f>
        <v>-1586439.466323412</v>
      </c>
      <c r="E28" s="20">
        <f t="shared" si="0"/>
        <v>7755227.7607384389</v>
      </c>
    </row>
    <row r="29" spans="1:5" x14ac:dyDescent="0.25">
      <c r="A29" s="13">
        <v>26</v>
      </c>
      <c r="B29" s="16" t="s">
        <v>101</v>
      </c>
      <c r="C29" s="33">
        <f>'Rev Account- Life'!J30</f>
        <v>9341667.227061851</v>
      </c>
      <c r="D29" s="33">
        <f>'Rev Account- General'!Q30</f>
        <v>-1586439.466323412</v>
      </c>
      <c r="E29" s="20">
        <f t="shared" si="0"/>
        <v>7755227.7607384389</v>
      </c>
    </row>
    <row r="30" spans="1:5" x14ac:dyDescent="0.25">
      <c r="A30" s="13">
        <v>27</v>
      </c>
      <c r="B30" s="16" t="s">
        <v>102</v>
      </c>
      <c r="C30" s="33">
        <f>'Rev Account- Life'!J31</f>
        <v>1571371.6650975174</v>
      </c>
      <c r="D30" s="33">
        <f>'Rev Account- General'!Q31</f>
        <v>1977394.3349024826</v>
      </c>
      <c r="E30" s="20">
        <f t="shared" si="0"/>
        <v>3548766</v>
      </c>
    </row>
    <row r="31" spans="1:5" x14ac:dyDescent="0.25">
      <c r="A31" s="13">
        <v>28</v>
      </c>
      <c r="B31" s="16" t="s">
        <v>103</v>
      </c>
      <c r="C31" s="33">
        <f>'Rev Account- Life'!J32</f>
        <v>7770295.5619643321</v>
      </c>
      <c r="D31" s="33">
        <f>'Rev Account- General'!Q32</f>
        <v>-3563833.8012258951</v>
      </c>
      <c r="E31" s="20">
        <f t="shared" si="0"/>
        <v>4206461.7607384371</v>
      </c>
    </row>
    <row r="32" spans="1:5" ht="15.75" thickBot="1" x14ac:dyDescent="0.3">
      <c r="A32" s="13">
        <v>29</v>
      </c>
      <c r="B32" s="18" t="s">
        <v>104</v>
      </c>
      <c r="C32" s="34">
        <f>'Rev Account- Life'!J33</f>
        <v>7770295.5619643321</v>
      </c>
      <c r="D32" s="34">
        <f>'Rev Account- General'!Q33</f>
        <v>-3563833.8012258951</v>
      </c>
      <c r="E32" s="21">
        <f t="shared" si="0"/>
        <v>4206461.7607384371</v>
      </c>
    </row>
    <row r="33" spans="1:5" x14ac:dyDescent="0.25">
      <c r="A33" s="11"/>
      <c r="B33" s="11"/>
      <c r="C33" s="11"/>
      <c r="D33" s="11"/>
      <c r="E33" s="11"/>
    </row>
    <row r="34" spans="1:5" x14ac:dyDescent="0.25">
      <c r="A34" s="11"/>
      <c r="B34" s="11"/>
      <c r="C34" s="11"/>
      <c r="D34" s="11"/>
      <c r="E34" s="11"/>
    </row>
  </sheetData>
  <mergeCells count="2">
    <mergeCell ref="A1:E1"/>
    <mergeCell ref="A2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Balance Sheet- Industry</vt:lpstr>
      <vt:lpstr>Balance Sheet- Life</vt:lpstr>
      <vt:lpstr>Balance Sheet- General</vt:lpstr>
      <vt:lpstr>Revenue Account</vt:lpstr>
      <vt:lpstr>Rev Account- Life</vt:lpstr>
      <vt:lpstr>Rev Account- General</vt:lpstr>
      <vt:lpstr>Rev Acc Totals</vt:lpstr>
    </vt:vector>
  </TitlesOfParts>
  <Company>Government of Belize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Phylicia Usher</dc:creator>
  <cp:lastModifiedBy>Lizette Coc</cp:lastModifiedBy>
  <dcterms:created xsi:type="dcterms:W3CDTF">2017-05-08T14:39:37Z</dcterms:created>
  <dcterms:modified xsi:type="dcterms:W3CDTF">2023-02-03T15:23:21Z</dcterms:modified>
</cp:coreProperties>
</file>